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api.box.com/wopi/files/2446675364725/WOPIServiceId_TP_BOX_2/WOPIUserId_-/"/>
    </mc:Choice>
  </mc:AlternateContent>
  <xr:revisionPtr revIDLastSave="346" documentId="13_ncr:1_{94594771-BEE4-8A49-A0BA-3D6E5AE7AC6E}" xr6:coauthVersionLast="47" xr6:coauthVersionMax="47" xr10:uidLastSave="{17C62149-2149-D44B-9C62-BC2F788A0C8A}"/>
  <bookViews>
    <workbookView xWindow="0" yWindow="600" windowWidth="51200" windowHeight="23700" tabRatio="500" xr2:uid="{00000000-000D-0000-FFFF-FFFF00000000}"/>
  </bookViews>
  <sheets>
    <sheet name="Instructions" sheetId="1" r:id="rId1"/>
    <sheet name="Risk Register" sheetId="2" r:id="rId2"/>
    <sheet name="Risk Indicator Library" sheetId="3" r:id="rId3"/>
    <sheet name="Summary Dashboard" sheetId="4" r:id="rId4"/>
    <sheet name="Assessment History" sheetId="5" r:id="rId5"/>
  </sheets>
  <definedNames>
    <definedName name="_xlnm.Print_Titles" localSheetId="1">'Risk Register'!$3:$3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46" i="2" l="1"/>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5" i="2"/>
  <c r="J4" i="2"/>
  <c r="J6" i="2"/>
  <c r="G7" i="2"/>
  <c r="H7" i="2" s="1"/>
  <c r="G8" i="2"/>
  <c r="J8" i="2" s="1"/>
  <c r="G9" i="2"/>
  <c r="G10" i="2"/>
  <c r="H10" i="2" s="1"/>
  <c r="G11" i="2"/>
  <c r="H11" i="2" s="1"/>
  <c r="G12" i="2"/>
  <c r="H12" i="2" s="1"/>
  <c r="G13" i="2"/>
  <c r="H13" i="2" s="1"/>
  <c r="G14" i="2"/>
  <c r="G15" i="2"/>
  <c r="H15" i="2" s="1"/>
  <c r="G16" i="2"/>
  <c r="H16" i="2" s="1"/>
  <c r="G17" i="2"/>
  <c r="G18" i="2"/>
  <c r="H18" i="2" s="1"/>
  <c r="J7" i="2" l="1"/>
  <c r="H14" i="2"/>
  <c r="H17" i="2"/>
  <c r="H9" i="2"/>
  <c r="H8" i="2"/>
  <c r="A5" i="5"/>
  <c r="B16" i="4"/>
  <c r="J5" i="5" s="1"/>
  <c r="B15" i="4"/>
  <c r="I5" i="5" s="1"/>
  <c r="B14" i="4"/>
  <c r="H5" i="5" s="1"/>
  <c r="B13" i="4"/>
  <c r="G5" i="5" s="1"/>
  <c r="H9" i="4"/>
  <c r="H6" i="4"/>
  <c r="B3" i="4"/>
  <c r="B2" i="4"/>
  <c r="G46" i="2"/>
  <c r="G45" i="2"/>
  <c r="G44" i="2"/>
  <c r="H44" i="2" s="1"/>
  <c r="G43" i="2"/>
  <c r="G42" i="2"/>
  <c r="G41" i="2"/>
  <c r="G40" i="2"/>
  <c r="H40" i="2" s="1"/>
  <c r="G39" i="2"/>
  <c r="G38" i="2"/>
  <c r="G37" i="2"/>
  <c r="G36" i="2"/>
  <c r="G35" i="2"/>
  <c r="G34" i="2"/>
  <c r="H34" i="2" s="1"/>
  <c r="G33" i="2"/>
  <c r="G32" i="2"/>
  <c r="H32" i="2" s="1"/>
  <c r="G31" i="2"/>
  <c r="G30" i="2"/>
  <c r="G29" i="2"/>
  <c r="G28" i="2"/>
  <c r="H28" i="2" s="1"/>
  <c r="G27" i="2"/>
  <c r="G26" i="2"/>
  <c r="G25" i="2"/>
  <c r="G24" i="2"/>
  <c r="H24" i="2" s="1"/>
  <c r="G23" i="2"/>
  <c r="H23" i="2" s="1"/>
  <c r="G22" i="2"/>
  <c r="G21" i="2"/>
  <c r="G20" i="2"/>
  <c r="G19" i="2"/>
  <c r="H8" i="4"/>
  <c r="H7" i="4"/>
  <c r="G6" i="2"/>
  <c r="G5" i="2"/>
  <c r="G4" i="2"/>
  <c r="H4" i="2" s="1"/>
  <c r="H33" i="2" l="1"/>
  <c r="H19" i="2"/>
  <c r="H43" i="2"/>
  <c r="H25" i="2"/>
  <c r="H20" i="2"/>
  <c r="H35" i="2"/>
  <c r="H27" i="2"/>
  <c r="H36" i="2"/>
  <c r="H41" i="2"/>
  <c r="H10" i="4"/>
  <c r="H5" i="4"/>
  <c r="H31" i="2"/>
  <c r="H39" i="2"/>
  <c r="H6" i="2"/>
  <c r="H22" i="2"/>
  <c r="H30" i="2"/>
  <c r="H38" i="2"/>
  <c r="H46" i="2"/>
  <c r="B11" i="4"/>
  <c r="B5" i="5" s="1"/>
  <c r="B9" i="4"/>
  <c r="H26" i="2"/>
  <c r="H21" i="2"/>
  <c r="H37" i="2"/>
  <c r="H45" i="2"/>
  <c r="H42" i="2"/>
  <c r="H5" i="2"/>
  <c r="H29" i="2"/>
  <c r="B10" i="4" l="1"/>
  <c r="B5" i="4"/>
  <c r="C5" i="5" s="1"/>
  <c r="B8" i="4"/>
  <c r="F5" i="5" s="1"/>
  <c r="B7" i="4"/>
  <c r="E5" i="5" s="1"/>
  <c r="B6" i="4"/>
  <c r="D5" i="5" s="1"/>
</calcChain>
</file>

<file path=xl/sharedStrings.xml><?xml version="1.0" encoding="utf-8"?>
<sst xmlns="http://schemas.openxmlformats.org/spreadsheetml/2006/main" count="242" uniqueCount="188">
  <si>
    <t>CGIC Sustainability Diagnostic Risk Register</t>
  </si>
  <si>
    <t>Purpose</t>
  </si>
  <si>
    <t>Who it is for</t>
  </si>
  <si>
    <t>How to use it</t>
  </si>
  <si>
    <t>1.  On the Risk Register tab, enter your agency name and the assessment date. The register starts blank (apart from a few gray example rows you can delete or overwrite).</t>
  </si>
  <si>
    <t>2.  Add the risks that fit your CGIC. Open the Risk Indicator Library tab, copy the rows that apply, and paste them into the Risk Register (they line up with its first four columns), or type your own. Copy the whole set and trim if you prefer to start from the full list.</t>
  </si>
  <si>
    <t>4.  Record or adjust the suggested mitigation/intervention, and add an owner, a status, and a target date.</t>
  </si>
  <si>
    <t>5.  At each later review, copy the current Risk Score into the Previous Score column before re-scoring. The Trend column then shows the direction of change for each risk.</t>
  </si>
  <si>
    <t>6.  After each review, log it on the Assessment History tab (copy the Current Assessment row, then Paste Special &gt; Values into the log), and optionally duplicate the Risk Register tab and rename it to the date to keep a full archived copy.</t>
  </si>
  <si>
    <t>7.  The Summary Dashboard summarizes your current assessment: how many risks fall in each level, how many are at each status (not started, in progress, addressed, monitoring), how many high/critical items are still open, the overall average score, and the average score by category.</t>
  </si>
  <si>
    <t>Scoring legend</t>
  </si>
  <si>
    <t>Likelihood (1–5)</t>
  </si>
  <si>
    <t>Impact (1–5)</t>
  </si>
  <si>
    <t>Risk Score = L × I</t>
  </si>
  <si>
    <t>Risk Level (auto)</t>
  </si>
  <si>
    <t>1 = Rare</t>
  </si>
  <si>
    <t>1 = Minimal</t>
  </si>
  <si>
    <t>Score ranges from 1 to 25</t>
  </si>
  <si>
    <t>1–4  Low</t>
  </si>
  <si>
    <t>2 = Unlikely</t>
  </si>
  <si>
    <t>2 = Minor</t>
  </si>
  <si>
    <t>5–9  Moderate</t>
  </si>
  <si>
    <t>3 = Possible</t>
  </si>
  <si>
    <t>3 = Moderate</t>
  </si>
  <si>
    <t>10–15  High</t>
  </si>
  <si>
    <t>4 = Likely</t>
  </si>
  <si>
    <t>4 = Major</t>
  </si>
  <si>
    <t>16–25  Critical</t>
  </si>
  <si>
    <t>5 = Almost certain</t>
  </si>
  <si>
    <t>5 = Severe</t>
  </si>
  <si>
    <t>Cells shaded light yellow on the Risk Register are meant for you to fill in. Gray cells calculate automatically — do not type in them.</t>
  </si>
  <si>
    <t>Assessment date:</t>
  </si>
  <si>
    <t>ID</t>
  </si>
  <si>
    <t>Category</t>
  </si>
  <si>
    <t>Sustainability Risk</t>
  </si>
  <si>
    <t>Likelihood
(1-5)</t>
  </si>
  <si>
    <t>Impact
(1-5)</t>
  </si>
  <si>
    <t>Risk
Score</t>
  </si>
  <si>
    <t>Risk
Level</t>
  </si>
  <si>
    <t>Previous
Score</t>
  </si>
  <si>
    <t>Trend</t>
  </si>
  <si>
    <t>Status</t>
  </si>
  <si>
    <t>Target
Date</t>
  </si>
  <si>
    <t>Notes</t>
  </si>
  <si>
    <t>EX1</t>
  </si>
  <si>
    <t>Leadership Turnover and Transitions</t>
  </si>
  <si>
    <t>Brief incoming command staff early; show how crime gun intelligence has connected shootings and supported prosecutions.</t>
  </si>
  <si>
    <t>CGIC Supervisor</t>
  </si>
  <si>
    <t>Example row — delete or replace with your own.</t>
  </si>
  <si>
    <t>EX2</t>
  </si>
  <si>
    <t>Staffing and Single Points of Failure</t>
  </si>
  <si>
    <t>EXAMPLE — One employee operates NIBIN equipment.</t>
  </si>
  <si>
    <t>Cross-train at least one backup NIBIN operator and document the process.</t>
  </si>
  <si>
    <t>NIBIN Lead</t>
  </si>
  <si>
    <t>Monitoring</t>
  </si>
  <si>
    <t>EX3</t>
  </si>
  <si>
    <t>Partnerships and Stakeholder Engagement</t>
  </si>
  <si>
    <t>Re-engage prosecutor partners; consider an embedded or liaison prosecutor.</t>
  </si>
  <si>
    <t>Risk Indicator Library</t>
  </si>
  <si>
    <t>Common sustainability risk indicators from the CGIC Sustainability Toolkit, grouped by challenge area. This is a menu, not a requirement — your CGIC's risks may differ.</t>
  </si>
  <si>
    <t>L1</t>
  </si>
  <si>
    <t>Brief incoming command staff early; show how crime gun intelligence has connected shootings, identified offenders, and supported prosecutions.</t>
  </si>
  <si>
    <t>L2</t>
  </si>
  <si>
    <t>Violence reduction priorities shifting away from intelligence-driven investigations.</t>
  </si>
  <si>
    <t>Use current performance data to show how the CGIC contributes to the agency's violence reduction strategy.</t>
  </si>
  <si>
    <t>L3</t>
  </si>
  <si>
    <t>New personnel receiving little CGIC training.</t>
  </si>
  <si>
    <t>Build CGIC awareness into onboarding and training for new personnel.</t>
  </si>
  <si>
    <t>P1</t>
  </si>
  <si>
    <t>Policies and Procedures</t>
  </si>
  <si>
    <t>Cases are handled differently depending on who is assigned.</t>
  </si>
  <si>
    <t>Document and standardize lead handling and investigative follow-up; train all personnel to the same workflow.</t>
  </si>
  <si>
    <t>P2</t>
  </si>
  <si>
    <t>Routine delays in NIBIN entries, firearm traces, or lead dissemination.</t>
  </si>
  <si>
    <t>Set and monitor timeliness expectations; identify and remove workflow bottlenecks.</t>
  </si>
  <si>
    <t>P3</t>
  </si>
  <si>
    <t>Outdated SOPs.</t>
  </si>
  <si>
    <t>Review and update SOPs on a set schedule to keep them aligned with daily operations.</t>
  </si>
  <si>
    <t>P4</t>
  </si>
  <si>
    <t>Inconsistent evidence submission practices.</t>
  </si>
  <si>
    <t>Document a standard evidence submission procedure and train personnel to it.</t>
  </si>
  <si>
    <t>S1</t>
  </si>
  <si>
    <t>Critical positions remain vacant.</t>
  </si>
  <si>
    <t>Prioritize backfilling key roles; use cross-training and temporary coverage until filled.</t>
  </si>
  <si>
    <t>S2</t>
  </si>
  <si>
    <t>One employee handles essential tasks with no backup.</t>
  </si>
  <si>
    <t>Cross-train a backup for each essential task and document the workflow.</t>
  </si>
  <si>
    <t>S3</t>
  </si>
  <si>
    <t>One employee operates NIBIN equipment.</t>
  </si>
  <si>
    <t>S4</t>
  </si>
  <si>
    <t>One analyst produces intelligence products.</t>
  </si>
  <si>
    <t>Cross-train or identify backup analytic support and document analytic workflows.</t>
  </si>
  <si>
    <t>S5</t>
  </si>
  <si>
    <t>One supervisor manages partnerships.</t>
  </si>
  <si>
    <t>Share partnership responsibilities and document key contacts and agreements.</t>
  </si>
  <si>
    <t>S6</t>
  </si>
  <si>
    <t>Critical files or passwords are controlled by one person.</t>
  </si>
  <si>
    <t>Ensure shared, documented access under agency IT policy.</t>
  </si>
  <si>
    <t>S7</t>
  </si>
  <si>
    <t>Operations slow down when one employee is absent.</t>
  </si>
  <si>
    <t>Cross-train and maintain reference guides so coverage continues during absences.</t>
  </si>
  <si>
    <t>C1</t>
  </si>
  <si>
    <t>Organizational Culture and Buy-In</t>
  </si>
  <si>
    <t>Patrol treating shell casing recovery as someone else's responsibility.</t>
  </si>
  <si>
    <t>Train patrol on evidence collection, show how their work drives investigations, and recognize their contributions.</t>
  </si>
  <si>
    <t>C2</t>
  </si>
  <si>
    <t>Investigators ignoring NIBIN leads.</t>
  </si>
  <si>
    <t>Reinforce lead follow-up expectations and share cases where NIBIN leads solved shootings.</t>
  </si>
  <si>
    <t>C3</t>
  </si>
  <si>
    <t>Analysts brought in only after investigations stall.</t>
  </si>
  <si>
    <t>Integrate analysts early in the investigative process.</t>
  </si>
  <si>
    <t>C4</t>
  </si>
  <si>
    <t>Units working independently instead of sharing information.</t>
  </si>
  <si>
    <t>Hold regular case reviews and set shared expectations for information sharing.</t>
  </si>
  <si>
    <t>C5</t>
  </si>
  <si>
    <t>Personnel viewing the CGIC as extra work instead of normal operations.</t>
  </si>
  <si>
    <t>Reinforce that crime gun intelligence is part of everyday police work, not a special assignment.</t>
  </si>
  <si>
    <t>E1</t>
  </si>
  <si>
    <t>Poorly attended or less frequent case review meetings.</t>
  </si>
  <si>
    <t>Reaffirm the value of meetings and adjust cadence or format; use structured accountability meetings such as GunStat.</t>
  </si>
  <si>
    <t>E2</t>
  </si>
  <si>
    <t>Re-engage prosecutors; consider an embedded or liaison prosecutor and streamline case handoffs.</t>
  </si>
  <si>
    <t>E3</t>
  </si>
  <si>
    <t>Fewer referrals from patrol or investigators.</t>
  </si>
  <si>
    <t>Close the feedback loop so personnel see how their referrals contribute to results.</t>
  </si>
  <si>
    <t>E4</t>
  </si>
  <si>
    <t>Partner agencies become less responsive.</t>
  </si>
  <si>
    <t>Reconfirm expectations and MOUs and maintain regular communication and shared updates.</t>
  </si>
  <si>
    <t>E5</t>
  </si>
  <si>
    <t>Successes are not being collectively celebrated and shared.</t>
  </si>
  <si>
    <t>Establish feedback mechanisms to recognize personnel and stakeholders who contributed to CGIC successes.</t>
  </si>
  <si>
    <t>F1</t>
  </si>
  <si>
    <t>Funding</t>
  </si>
  <si>
    <t>No plan to secure critical positions or infrastructure outside of grant funding.</t>
  </si>
  <si>
    <t>Plan early to transition critical positions and infrastructure into the regular operating budget or identify additional funding.</t>
  </si>
  <si>
    <t>F2</t>
  </si>
  <si>
    <t>Shift in current grant funding allocations toward other functions outside of the CGIC.</t>
  </si>
  <si>
    <t>Monitor grant allocations, protect CGIC funding, and reaffirm CGIC priorities with leadership.</t>
  </si>
  <si>
    <t>F3</t>
  </si>
  <si>
    <t>Leadership no longer requests financial updates.</t>
  </si>
  <si>
    <t>Provide routine financial and performance updates and use metrics to justify continued funding.</t>
  </si>
  <si>
    <t>CGIC Sustainability — Summary Dashboard</t>
  </si>
  <si>
    <t>Critical</t>
  </si>
  <si>
    <t>High</t>
  </si>
  <si>
    <t>Moderate</t>
  </si>
  <si>
    <t>Low</t>
  </si>
  <si>
    <t>Total risks assessed</t>
  </si>
  <si>
    <t>Open High/Critical items (not addressed)</t>
  </si>
  <si>
    <t>Overall average risk score</t>
  </si>
  <si>
    <t>Addressed</t>
  </si>
  <si>
    <t>Assessment History</t>
  </si>
  <si>
    <t>Keep a running record of each completed assessment so you can see whether sustainability is improving, holding steady, or declining over time.</t>
  </si>
  <si>
    <t>Current Assessment  (updates automatically — do not type here)</t>
  </si>
  <si>
    <t>Review Date</t>
  </si>
  <si>
    <t>Overall Avg Score</t>
  </si>
  <si>
    <t># Critical</t>
  </si>
  <si>
    <t># High</t>
  </si>
  <si>
    <t># Moderate</t>
  </si>
  <si>
    <t># Low</t>
  </si>
  <si>
    <t># Addressed</t>
  </si>
  <si>
    <t># Monitoring</t>
  </si>
  <si>
    <t>History Log  (paste each assessment here, oldest at top)</t>
  </si>
  <si>
    <t>This register helps agencies assess how sustainable their CGIC program is, identify which risks pose the greatest threat, and track whether those risks are improving or worsening over time. The Risk Register starts blank so you can tailor it to your CGIC. The Risk Indicator Library tab offers a menu of common indicators and suggested interventions that you can pull from.</t>
  </si>
  <si>
    <t>Crime Gun Intelligence Center (CGIC) Sustainability Diagnostic Risk Register</t>
  </si>
  <si>
    <t>A tool for measuring and tracking the sustainability of a Crime Gun Intelligence Center</t>
  </si>
  <si>
    <t>•  New or newly established CGICs: We recommend you use it as a baseline to spot early signs of vulnerability and identify which challenge areas need the most attention.</t>
  </si>
  <si>
    <t>•  Established CGICs: We recommend you use it as a recurring self-assessment (for example, quarterly or annually). Re-scoring each risk and comparing scores to previous reviews shows whether sustainability risk is improving, holding steady, or declining.</t>
  </si>
  <si>
    <t>Trend (auto): Compares the current Risk Score to the Previous Score. A lower score means less risk, so a decrease reads as “Improving,” no change as “Holding steady,” and an increase as “Declining.”</t>
  </si>
  <si>
    <t>3.  For each risk, choose a Likelihood (1–5) and an Impact (1–5) from the drop-downs. The Risk Score and Risk Level calculate automatically and are color-coded. A scoring legend can be found below for reference.</t>
  </si>
  <si>
    <t>Agency/CGIC:</t>
  </si>
  <si>
    <t>Assessment Date:</t>
  </si>
  <si>
    <t>Suggested Mitigation/Intervention</t>
  </si>
  <si>
    <t>Owner/Responsible</t>
  </si>
  <si>
    <t>EXAMPLE — overwrite or delete. New command staff not yet fully engaged in CGIC operations.</t>
  </si>
  <si>
    <t>New command staff not yet fully engaged in CGIC operations.</t>
  </si>
  <si>
    <t>Not Started</t>
  </si>
  <si>
    <t>In Progress</t>
  </si>
  <si>
    <t>EXAMPLE — Declining involvement from prosecutors.</t>
  </si>
  <si>
    <t>Declining involvement from prosecutors.</t>
  </si>
  <si>
    <t>How to use: Copy the rows that apply to your CGIC and paste them into the Risk Register — they line up with its first four columns (ID, Category, Sustainability Risk, Suggested Mitigation) — then score them. You can copy the whole set and delete what does not apply, adapt the wording, or add risks of your own.</t>
  </si>
  <si>
    <t>Risks by Status</t>
  </si>
  <si>
    <t>Risks by Level</t>
  </si>
  <si>
    <t>Average Score by Category</t>
  </si>
  <si>
    <t>Tip: Sort or filter the Risk Register by Risk Level, Status, or Trend to focus on the items that need attention first. Re-run this assessment on a set schedule and log each review on the Assessment History tab.</t>
  </si>
  <si>
    <t>1.  Enter the assessment date on the Risk Register tab and finish your scoring.
2.  Log the results: Select the Current Assessment row above (cells B7:K7), press Ctrl+C to copy, then right-click the first empty row in the History Log below and choose Paste Special &gt; Values. This stores a snapshot that will not change when you re-score later. Add a note in the Notes column if useful.
3.  Keep a full copy of the register for that date: right-click the “Risk Register” tab at the bottom of the window, choose “Move or Copy,” check “Create a copy,” and rename the new tab to the assessment date (for example, 2026-07-31).</t>
  </si>
  <si>
    <t># Not Started</t>
  </si>
  <si>
    <t># In Progress</t>
  </si>
  <si>
    <t>How to Record This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</si>
</sst>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1"/>
      <color theme="1"/>
      <name val="Calibri"/>
      <family val="2"/>
      <charset val="1"/>
    </font>
    <font>
      <sz val="14"/>
      <color theme="1"/>
      <name val="Calibri"/>
      <family val="2"/>
    </font>
    <font>
      <sz val="14"/>
      <color rgb="FF000000"/>
      <name val="Calibri"/>
      <family val="2"/>
    </font>
    <font>
      <b/>
      <sz val="14"/>
      <color rgb="FFEABE3F"/>
      <name val="Calibri"/>
      <family val="2"/>
    </font>
    <font>
      <b/>
      <sz val="16"/>
      <color rgb="FF1F3864"/>
      <name val="Calibri"/>
      <family val="2"/>
    </font>
    <font>
      <sz val="11"/>
      <color theme="1"/>
      <name val="Calibri"/>
      <family val="2"/>
    </font>
    <font>
      <b/>
      <sz val="16"/>
      <color rgb="FF1A1F4B"/>
      <name val="Calibri"/>
      <family val="2"/>
    </font>
    <font>
      <b/>
      <i/>
      <sz val="14"/>
      <color rgb="FF1A1F4B"/>
      <name val="Calibri"/>
      <family val="2"/>
    </font>
    <font>
      <b/>
      <sz val="18"/>
      <color rgb="FFEABE3F"/>
      <name val="Calibri"/>
      <family val="2"/>
    </font>
    <font>
      <sz val="18"/>
      <color theme="1"/>
      <name val="Calibri"/>
      <family val="2"/>
    </font>
    <font>
      <b/>
      <sz val="14"/>
      <color rgb="FF1A1F4B"/>
      <name val="Calibri"/>
      <family val="2"/>
    </font>
    <font>
      <sz val="12"/>
      <color rgb="FF000000"/>
      <name val="Calibri"/>
      <family val="2"/>
    </font>
    <font>
      <b/>
      <sz val="12"/>
      <color rgb="FF006100"/>
      <name val="Calibri"/>
      <family val="2"/>
    </font>
    <font>
      <b/>
      <sz val="12"/>
      <color rgb="FF8A4B00"/>
      <name val="Calibri"/>
      <family val="2"/>
    </font>
    <font>
      <b/>
      <sz val="12"/>
      <color rgb="FF9C0006"/>
      <name val="Calibri"/>
      <family val="2"/>
    </font>
    <font>
      <sz val="12"/>
      <color theme="1"/>
      <name val="Calibri"/>
      <family val="2"/>
    </font>
    <font>
      <i/>
      <sz val="12"/>
      <color rgb="FF595959"/>
      <name val="Calibri"/>
      <family val="2"/>
    </font>
    <font>
      <i/>
      <sz val="12"/>
      <color rgb="FF1A1F4B"/>
      <name val="Calibri"/>
      <family val="2"/>
    </font>
    <font>
      <b/>
      <sz val="12"/>
      <color rgb="FF000000"/>
      <name val="Calibri"/>
      <family val="2"/>
    </font>
    <font>
      <sz val="16"/>
      <color theme="1"/>
      <name val="Calibri"/>
      <family val="2"/>
    </font>
    <font>
      <i/>
      <sz val="12"/>
      <color theme="1"/>
      <name val="Calibri"/>
      <family val="2"/>
    </font>
    <font>
      <b/>
      <sz val="12"/>
      <color rgb="FF6E3600"/>
      <name val="Calibri"/>
      <family val="2"/>
    </font>
    <font>
      <b/>
      <i/>
      <sz val="12"/>
      <color rgb="FF484848"/>
      <name val="Calibri"/>
      <family val="2"/>
    </font>
  </fonts>
  <fills count="16">
    <fill>
      <patternFill patternType="none"/>
    </fill>
    <fill>
      <patternFill patternType="gray125"/>
    </fill>
    <fill>
      <patternFill patternType="solid">
        <fgColor rgb="FFC6EFCE"/>
        <bgColor rgb="FFDDEBF7"/>
      </patternFill>
    </fill>
    <fill>
      <patternFill patternType="solid">
        <fgColor rgb="FFFFEB9C"/>
        <bgColor rgb="FFFFF2CC"/>
      </patternFill>
    </fill>
    <fill>
      <patternFill patternType="solid">
        <fgColor rgb="FFFFD08A"/>
        <bgColor rgb="FFFFEB9C"/>
      </patternFill>
    </fill>
    <fill>
      <patternFill patternType="solid">
        <fgColor rgb="FFFFC7CE"/>
        <bgColor rgb="FFFFD08A"/>
      </patternFill>
    </fill>
    <fill>
      <patternFill patternType="solid">
        <fgColor rgb="FFFFF2CC"/>
        <bgColor rgb="FFF2F2F2"/>
      </patternFill>
    </fill>
    <fill>
      <patternFill patternType="solid">
        <fgColor rgb="FFF2F2F2"/>
        <bgColor rgb="FFDDEBF7"/>
      </patternFill>
    </fill>
    <fill>
      <patternFill patternType="solid">
        <fgColor rgb="FFFFFFFF"/>
        <bgColor rgb="FFF2F2F2"/>
      </patternFill>
    </fill>
    <fill>
      <patternFill patternType="solid">
        <fgColor rgb="FFDDEBF7"/>
        <bgColor rgb="FFF2F2F2"/>
      </patternFill>
    </fill>
    <fill>
      <patternFill patternType="solid">
        <fgColor rgb="FF1A1F4B"/>
        <bgColor rgb="FF333333"/>
      </patternFill>
    </fill>
    <fill>
      <patternFill patternType="solid">
        <fgColor rgb="FFEABE3F"/>
        <bgColor indexed="64"/>
      </patternFill>
    </fill>
    <fill>
      <patternFill patternType="solid">
        <fgColor rgb="FF1A1F4B"/>
        <bgColor indexed="64"/>
      </patternFill>
    </fill>
    <fill>
      <patternFill patternType="solid">
        <fgColor theme="0" tint="-0.14999847407452621"/>
        <bgColor rgb="FFF2F2F2"/>
      </patternFill>
    </fill>
    <fill>
      <patternFill patternType="solid">
        <fgColor rgb="FF1A1F4B"/>
        <bgColor rgb="FF0066CC"/>
      </patternFill>
    </fill>
    <fill>
      <patternFill patternType="solid">
        <fgColor rgb="FF1A1F4B"/>
        <bgColor rgb="FF808080"/>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1A1F4B"/>
      </left>
      <right style="thin">
        <color rgb="FF1A1F4B"/>
      </right>
      <top style="thin">
        <color rgb="FF1A1F4B"/>
      </top>
      <bottom style="thin">
        <color rgb="FF1A1F4B"/>
      </bottom>
      <diagonal/>
    </border>
    <border>
      <left style="thin">
        <color rgb="FFEABE3F"/>
      </left>
      <right style="thin">
        <color rgb="FFEABE3F"/>
      </right>
      <top style="thin">
        <color rgb="FFEABE3F"/>
      </top>
      <bottom style="thin">
        <color rgb="FFEABE3F"/>
      </bottom>
      <diagonal/>
    </border>
    <border>
      <left style="thin">
        <color rgb="FFBFBFBF"/>
      </left>
      <right style="thin">
        <color rgb="FFBFBFBF"/>
      </right>
      <top/>
      <bottom/>
      <diagonal/>
    </border>
  </borders>
  <cellStyleXfs count="1">
    <xf numFmtId="0" fontId="0" fillId="0" borderId="0"/>
  </cellStyleXfs>
  <cellXfs count="83">
    <xf numFmtId="0" fontId="0" fillId="0" borderId="0" xfId="0"/>
    <xf numFmtId="0" fontId="1" fillId="0" borderId="0" xfId="0" applyFont="1"/>
    <xf numFmtId="0" fontId="2" fillId="0" borderId="1" xfId="0" applyFont="1" applyBorder="1" applyAlignment="1">
      <alignment horizontal="center" vertical="center" wrapText="1"/>
    </xf>
    <xf numFmtId="0" fontId="5" fillId="0" borderId="0" xfId="0" applyFont="1"/>
    <xf numFmtId="0" fontId="4" fillId="0" borderId="0" xfId="0" applyFont="1" applyAlignment="1">
      <alignment horizontal="center" vertical="center" wrapText="1"/>
    </xf>
    <xf numFmtId="0" fontId="4" fillId="0" borderId="0" xfId="0" applyFont="1" applyAlignment="1">
      <alignment horizontal="right" vertical="center"/>
    </xf>
    <xf numFmtId="0" fontId="1" fillId="0" borderId="0" xfId="0" applyFont="1" applyAlignment="1">
      <alignment wrapText="1"/>
    </xf>
    <xf numFmtId="0" fontId="3" fillId="14" borderId="0" xfId="0" applyFont="1" applyFill="1" applyAlignment="1">
      <alignment horizontal="center" vertical="center" wrapText="1"/>
    </xf>
    <xf numFmtId="0" fontId="2" fillId="0" borderId="3" xfId="0" applyFont="1" applyBorder="1" applyAlignment="1">
      <alignment horizontal="center" vertical="center" wrapText="1"/>
    </xf>
    <xf numFmtId="0" fontId="3" fillId="14" borderId="3" xfId="0" applyFont="1" applyFill="1" applyBorder="1" applyAlignment="1">
      <alignment horizontal="center" vertical="center" wrapText="1"/>
    </xf>
    <xf numFmtId="0" fontId="7" fillId="0" borderId="0" xfId="0" applyFont="1" applyAlignment="1">
      <alignment horizontal="left" vertical="center" wrapText="1"/>
    </xf>
    <xf numFmtId="0" fontId="1" fillId="0" borderId="0" xfId="0" applyFont="1"/>
    <xf numFmtId="0" fontId="8" fillId="12" borderId="5" xfId="0" applyFont="1" applyFill="1" applyBorder="1"/>
    <xf numFmtId="0" fontId="9" fillId="0" borderId="0" xfId="0" applyFont="1"/>
    <xf numFmtId="0" fontId="7" fillId="0" borderId="0" xfId="0" applyFont="1"/>
    <xf numFmtId="0" fontId="10" fillId="11" borderId="4" xfId="0" applyFont="1" applyFill="1" applyBorder="1"/>
    <xf numFmtId="0" fontId="11" fillId="0" borderId="0" xfId="0" applyFont="1" applyAlignment="1">
      <alignment horizontal="left" vertical="top" wrapText="1"/>
    </xf>
    <xf numFmtId="0" fontId="11" fillId="0" borderId="3" xfId="0" applyFont="1" applyBorder="1" applyAlignment="1">
      <alignment horizontal="left" vertical="center" wrapText="1"/>
    </xf>
    <xf numFmtId="0" fontId="11" fillId="0" borderId="6" xfId="0" applyFont="1" applyBorder="1" applyAlignment="1">
      <alignment horizontal="left" vertical="top" wrapText="1"/>
    </xf>
    <xf numFmtId="0" fontId="12" fillId="2" borderId="3" xfId="0" applyFont="1" applyFill="1" applyBorder="1" applyAlignment="1">
      <alignment horizontal="center" vertical="center" wrapText="1"/>
    </xf>
    <xf numFmtId="0" fontId="11" fillId="0" borderId="1" xfId="0" applyFont="1" applyBorder="1" applyAlignment="1">
      <alignment horizontal="left" vertical="center" wrapText="1"/>
    </xf>
    <xf numFmtId="0" fontId="13" fillId="4"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1" fillId="0" borderId="3" xfId="0" applyFont="1" applyBorder="1" applyAlignment="1">
      <alignment horizontal="left" vertical="top" wrapText="1"/>
    </xf>
    <xf numFmtId="0" fontId="15" fillId="0" borderId="1" xfId="0" applyFont="1" applyBorder="1"/>
    <xf numFmtId="0" fontId="17" fillId="7" borderId="1" xfId="0" applyFont="1" applyFill="1" applyBorder="1" applyAlignment="1">
      <alignment horizontal="center" vertical="center" wrapText="1"/>
    </xf>
    <xf numFmtId="0" fontId="17" fillId="7" borderId="1" xfId="0" applyFont="1" applyFill="1" applyBorder="1" applyAlignment="1">
      <alignment horizontal="left" vertical="top" wrapText="1"/>
    </xf>
    <xf numFmtId="14" fontId="17" fillId="7"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1" fillId="0" borderId="1" xfId="0" applyFont="1" applyBorder="1" applyAlignment="1">
      <alignment horizontal="left" vertical="top" wrapText="1"/>
    </xf>
    <xf numFmtId="0" fontId="18" fillId="6"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0" fontId="11" fillId="6" borderId="1" xfId="0" applyFont="1" applyFill="1" applyBorder="1" applyAlignment="1">
      <alignment horizontal="left" vertical="top" wrapText="1"/>
    </xf>
    <xf numFmtId="0" fontId="11" fillId="0" borderId="3" xfId="0" applyFont="1" applyBorder="1" applyAlignment="1">
      <alignment horizontal="center" vertical="center" wrapText="1"/>
    </xf>
    <xf numFmtId="0" fontId="11" fillId="8" borderId="1" xfId="0" applyFont="1" applyFill="1" applyBorder="1" applyAlignment="1">
      <alignment horizontal="center" vertical="center" wrapText="1"/>
    </xf>
    <xf numFmtId="0" fontId="11" fillId="8" borderId="1" xfId="0" applyFont="1" applyFill="1" applyBorder="1" applyAlignment="1">
      <alignment horizontal="left" vertical="top" wrapText="1"/>
    </xf>
    <xf numFmtId="0" fontId="3" fillId="10"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6" fillId="6" borderId="2" xfId="0" applyFont="1" applyFill="1" applyBorder="1" applyAlignment="1">
      <alignment horizontal="center" vertical="center"/>
    </xf>
    <xf numFmtId="0" fontId="19" fillId="0" borderId="0" xfId="0" applyFont="1"/>
    <xf numFmtId="14" fontId="6" fillId="6" borderId="1" xfId="0" applyNumberFormat="1" applyFont="1" applyFill="1" applyBorder="1" applyAlignment="1">
      <alignment horizontal="center" vertical="center" wrapText="1"/>
    </xf>
    <xf numFmtId="0" fontId="8" fillId="12" borderId="0" xfId="0" applyFont="1" applyFill="1" applyAlignment="1">
      <alignment horizontal="left" vertical="center"/>
    </xf>
    <xf numFmtId="0" fontId="8" fillId="12" borderId="0" xfId="0" applyFont="1" applyFill="1"/>
    <xf numFmtId="0" fontId="20" fillId="0" borderId="0" xfId="0" applyFont="1" applyAlignment="1">
      <alignment horizontal="left" vertical="center" wrapText="1"/>
    </xf>
    <xf numFmtId="0" fontId="15" fillId="0" borderId="0" xfId="0" applyFont="1"/>
    <xf numFmtId="0" fontId="18" fillId="13" borderId="0" xfId="0" applyFont="1" applyFill="1" applyAlignment="1">
      <alignment horizontal="left" vertical="top" wrapText="1"/>
    </xf>
    <xf numFmtId="0" fontId="10" fillId="0" borderId="0" xfId="0" applyFont="1"/>
    <xf numFmtId="164" fontId="11" fillId="0" borderId="0" xfId="0" applyNumberFormat="1" applyFont="1" applyAlignment="1">
      <alignment horizontal="left"/>
    </xf>
    <xf numFmtId="0" fontId="11" fillId="0" borderId="0" xfId="0" applyFont="1"/>
    <xf numFmtId="0" fontId="14" fillId="5" borderId="3" xfId="0" applyFont="1" applyFill="1" applyBorder="1" applyAlignment="1">
      <alignment horizontal="left" vertical="center" wrapText="1"/>
    </xf>
    <xf numFmtId="0" fontId="18" fillId="5" borderId="3"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8" fillId="4"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1" fillId="5"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18" fillId="9" borderId="1" xfId="0" applyFont="1" applyFill="1" applyBorder="1" applyAlignment="1">
      <alignment horizontal="center" vertical="center" wrapText="1"/>
    </xf>
    <xf numFmtId="14" fontId="18" fillId="7" borderId="1" xfId="0" applyNumberFormat="1" applyFont="1" applyFill="1" applyBorder="1" applyAlignment="1">
      <alignment horizontal="center" vertical="center" wrapText="1"/>
    </xf>
    <xf numFmtId="0" fontId="15" fillId="7" borderId="1" xfId="0" applyFont="1" applyFill="1" applyBorder="1"/>
    <xf numFmtId="14" fontId="11" fillId="0" borderId="1" xfId="0" applyNumberFormat="1" applyFont="1" applyBorder="1" applyAlignment="1">
      <alignment horizontal="center" vertical="center" wrapText="1"/>
    </xf>
    <xf numFmtId="0" fontId="3" fillId="10" borderId="3"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11" fillId="0" borderId="0" xfId="0" applyFont="1" applyAlignment="1">
      <alignment horizontal="left" vertical="top" wrapText="1"/>
    </xf>
    <xf numFmtId="0" fontId="11" fillId="0" borderId="0" xfId="0" applyFont="1" applyAlignment="1">
      <alignment horizontal="lef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horizontal="left" vertical="top"/>
    </xf>
    <xf numFmtId="0" fontId="16" fillId="0" borderId="0" xfId="0" applyFont="1" applyAlignment="1">
      <alignment horizontal="left" vertical="top"/>
    </xf>
    <xf numFmtId="0" fontId="3" fillId="12" borderId="4" xfId="0" applyFont="1" applyFill="1" applyBorder="1"/>
  </cellXfs>
  <cellStyles count="1">
    <cellStyle name="Normal" xfId="0" builtinId="0"/>
  </cellStyles>
  <dxfs count="7">
    <dxf>
      <font>
        <sz val="10"/>
        <color rgb="FF595959"/>
        <name val="Arial"/>
        <charset val="1"/>
      </font>
    </dxf>
    <dxf>
      <font>
        <b/>
        <sz val="10"/>
        <color rgb="FF9C0006"/>
        <name val="Arial"/>
        <charset val="1"/>
      </font>
    </dxf>
    <dxf>
      <font>
        <b/>
        <sz val="10"/>
        <color rgb="FF006100"/>
        <name val="Arial"/>
        <charset val="1"/>
      </font>
    </dxf>
    <dxf>
      <font>
        <b/>
        <sz val="10"/>
        <color rgb="FF9C0006"/>
        <name val="Arial"/>
        <charset val="1"/>
      </font>
      <fill>
        <patternFill>
          <bgColor rgb="FFFFC7CE"/>
        </patternFill>
      </fill>
    </dxf>
    <dxf>
      <font>
        <b/>
        <sz val="10"/>
        <color rgb="FF8A4B00"/>
        <name val="Arial"/>
        <charset val="1"/>
      </font>
      <fill>
        <patternFill>
          <bgColor rgb="FFFFD08A"/>
        </patternFill>
      </fill>
    </dxf>
    <dxf>
      <font>
        <b/>
        <sz val="10"/>
        <color rgb="FF9C6500"/>
        <name val="Arial"/>
        <charset val="1"/>
      </font>
      <fill>
        <patternFill>
          <bgColor rgb="FFFFEB9C"/>
        </patternFill>
      </fill>
    </dxf>
    <dxf>
      <font>
        <b/>
        <sz val="10"/>
        <color rgb="FF006100"/>
        <name val="Arial"/>
        <charset val="1"/>
      </font>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9C6500"/>
      <rgbColor rgb="FF800080"/>
      <rgbColor rgb="FF008080"/>
      <rgbColor rgb="FFBFBFBF"/>
      <rgbColor rgb="FF808080"/>
      <rgbColor rgb="FF9999FF"/>
      <rgbColor rgb="FFBE4B48"/>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99CCFF"/>
      <rgbColor rgb="FFFFC7CE"/>
      <rgbColor rgb="FFCC99FF"/>
      <rgbColor rgb="FFFFD08A"/>
      <rgbColor rgb="FF2E75B6"/>
      <rgbColor rgb="FF33CCCC"/>
      <rgbColor rgb="FF99CC00"/>
      <rgbColor rgb="FFFFCC00"/>
      <rgbColor rgb="FFFF9900"/>
      <rgbColor rgb="FFFF6600"/>
      <rgbColor rgb="FF595959"/>
      <rgbColor rgb="FF878787"/>
      <rgbColor rgb="FF1F3864"/>
      <rgbColor rgb="FF7F7F7F"/>
      <rgbColor rgb="FF003300"/>
      <rgbColor rgb="FF333300"/>
      <rgbColor rgb="FF8A4B00"/>
      <rgbColor rgb="FF993366"/>
      <rgbColor rgb="FF333399"/>
      <rgbColor rgb="FF333333"/>
      <rgbColor rgb="00003366"/>
      <rgbColor rgb="00339966"/>
      <rgbColor rgb="00003300"/>
      <rgbColor rgb="00333300"/>
      <rgbColor rgb="00993300"/>
      <rgbColor rgb="00993366"/>
      <rgbColor rgb="00333399"/>
      <rgbColor rgb="00333333"/>
    </indexedColors>
    <mruColors>
      <color rgb="FF1A1F4B"/>
      <color rgb="FFEABE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2800" b="1" strike="noStrike" spc="-1">
                <a:solidFill>
                  <a:srgbClr val="EABE3F"/>
                </a:solidFill>
                <a:latin typeface="Calibri"/>
              </a:defRPr>
            </a:pPr>
            <a:r>
              <a:rPr lang="en-US" sz="2400" b="1" strike="noStrike" spc="-1">
                <a:solidFill>
                  <a:srgbClr val="EABE3F"/>
                </a:solidFill>
                <a:latin typeface="Calibri"/>
              </a:rPr>
              <a:t>Overall Average Risk Score Over Time</a:t>
            </a:r>
          </a:p>
        </c:rich>
      </c:tx>
      <c:overlay val="0"/>
      <c:spPr>
        <a:solidFill>
          <a:srgbClr val="1A1F4B"/>
        </a:solidFill>
        <a:ln w="0">
          <a:noFill/>
        </a:ln>
      </c:spPr>
    </c:title>
    <c:autoTitleDeleted val="0"/>
    <c:plotArea>
      <c:layout/>
      <c:lineChart>
        <c:grouping val="standard"/>
        <c:varyColors val="0"/>
        <c:ser>
          <c:idx val="0"/>
          <c:order val="0"/>
          <c:tx>
            <c:strRef>
              <c:f>'Assessment History'!$B$12</c:f>
              <c:strCache>
                <c:ptCount val="1"/>
                <c:pt idx="0">
                  <c:v>Overall Avg Score</c:v>
                </c:pt>
              </c:strCache>
            </c:strRef>
          </c:tx>
          <c:spPr>
            <a:ln w="47520">
              <a:solidFill>
                <a:srgbClr val="BE4B48"/>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'Assessment History'!$A$13:$A$32</c:f>
              <c:numCache>
                <c:formatCode>m/d/yy</c:formatCode>
                <c:ptCount val="20"/>
              </c:numCache>
            </c:numRef>
          </c:cat>
          <c:val>
            <c:numRef>
              <c:f>'Assessment History'!$B$13:$B$32</c:f>
              <c:numCache>
                <c:formatCode>General</c:formatCode>
                <c:ptCount val="20"/>
              </c:numCache>
            </c:numRef>
          </c:val>
          <c:smooth val="1"/>
          <c:extLst>
            <c:ext xmlns:c16="http://schemas.microsoft.com/office/drawing/2014/chart" uri="{C3380CC4-5D6E-409C-BE32-E72D297353CC}">
              <c16:uniqueId val="{00000000-1600-7341-8DD9-A885CA6B15AD}"/>
            </c:ext>
          </c:extLst>
        </c:ser>
        <c:dLbls>
          <c:showLegendKey val="0"/>
          <c:showVal val="0"/>
          <c:showCatName val="0"/>
          <c:showSerName val="0"/>
          <c:showPercent val="0"/>
          <c:showBubbleSize val="0"/>
        </c:dLbls>
        <c:hiLowLines>
          <c:spPr>
            <a:ln w="0">
              <a:noFill/>
            </a:ln>
          </c:spPr>
        </c:hiLowLines>
        <c:smooth val="0"/>
        <c:axId val="34634421"/>
        <c:axId val="51719515"/>
      </c:lineChart>
      <c:dateAx>
        <c:axId val="34634421"/>
        <c:scaling>
          <c:orientation val="minMax"/>
        </c:scaling>
        <c:delete val="0"/>
        <c:axPos val="b"/>
        <c:title>
          <c:tx>
            <c:rich>
              <a:bodyPr rot="0"/>
              <a:lstStyle/>
              <a:p>
                <a:pPr>
                  <a:defRPr sz="2000" b="1" strike="noStrike" spc="-1">
                    <a:solidFill>
                      <a:srgbClr val="1A1F4B"/>
                    </a:solidFill>
                    <a:latin typeface="Calibri"/>
                  </a:defRPr>
                </a:pPr>
                <a:r>
                  <a:rPr lang="en-US" sz="2000" b="1" strike="noStrike" spc="-1">
                    <a:solidFill>
                      <a:srgbClr val="1A1F4B"/>
                    </a:solidFill>
                    <a:latin typeface="Calibri"/>
                  </a:rPr>
                  <a:t>Review Date</a:t>
                </a:r>
              </a:p>
            </c:rich>
          </c:tx>
          <c:overlay val="0"/>
          <c:spPr>
            <a:noFill/>
            <a:ln w="0">
              <a:noFill/>
            </a:ln>
          </c:spPr>
        </c:title>
        <c:numFmt formatCode="[$-409]yyyy;@" sourceLinked="0"/>
        <c:majorTickMark val="none"/>
        <c:minorTickMark val="none"/>
        <c:tickLblPos val="nextTo"/>
        <c:spPr>
          <a:ln w="9360">
            <a:solidFill>
              <a:srgbClr val="878787"/>
            </a:solidFill>
            <a:round/>
          </a:ln>
        </c:spPr>
        <c:txPr>
          <a:bodyPr/>
          <a:lstStyle/>
          <a:p>
            <a:pPr>
              <a:defRPr sz="1800" b="1" strike="noStrike" spc="-1">
                <a:solidFill>
                  <a:srgbClr val="1A1F4B"/>
                </a:solidFill>
                <a:latin typeface="Calibri"/>
              </a:defRPr>
            </a:pPr>
            <a:endParaRPr lang="en-US"/>
          </a:p>
        </c:txPr>
        <c:crossAx val="51719515"/>
        <c:crosses val="autoZero"/>
        <c:auto val="1"/>
        <c:lblOffset val="100"/>
        <c:baseTimeUnit val="years"/>
        <c:majorUnit val="1"/>
        <c:majorTimeUnit val="years"/>
        <c:minorUnit val="1"/>
        <c:minorTimeUnit val="years"/>
      </c:dateAx>
      <c:valAx>
        <c:axId val="51719515"/>
        <c:scaling>
          <c:orientation val="minMax"/>
        </c:scaling>
        <c:delete val="0"/>
        <c:axPos val="l"/>
        <c:majorGridlines>
          <c:spPr>
            <a:ln w="9360">
              <a:solidFill>
                <a:srgbClr val="878787"/>
              </a:solidFill>
              <a:round/>
            </a:ln>
          </c:spPr>
        </c:majorGridlines>
        <c:title>
          <c:tx>
            <c:rich>
              <a:bodyPr rot="-5400000"/>
              <a:lstStyle/>
              <a:p>
                <a:pPr>
                  <a:defRPr sz="2000" b="1" strike="noStrike" spc="-1">
                    <a:solidFill>
                      <a:srgbClr val="1A1F4B"/>
                    </a:solidFill>
                    <a:latin typeface="Calibri"/>
                  </a:defRPr>
                </a:pPr>
                <a:r>
                  <a:rPr lang="en-US" sz="2000" b="1" strike="noStrike" spc="-1">
                    <a:solidFill>
                      <a:srgbClr val="1A1F4B"/>
                    </a:solidFill>
                    <a:latin typeface="Calibri"/>
                  </a:rPr>
                  <a:t>Avg Risk Score</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sz="1800" b="1" strike="noStrike" spc="-1">
                <a:solidFill>
                  <a:srgbClr val="1A1F4B"/>
                </a:solidFill>
                <a:latin typeface="Calibri"/>
              </a:defRPr>
            </a:pPr>
            <a:endParaRPr lang="en-US"/>
          </a:p>
        </c:txPr>
        <c:crossAx val="34634421"/>
        <c:crosses val="autoZero"/>
        <c:crossBetween val="between"/>
      </c:valAx>
      <c:spPr>
        <a:noFill/>
        <a:ln w="0">
          <a:noFill/>
        </a:ln>
      </c:spPr>
    </c:plotArea>
    <c:legend>
      <c:legendPos val="r"/>
      <c:overlay val="0"/>
      <c:spPr>
        <a:noFill/>
        <a:ln w="0">
          <a:noFill/>
        </a:ln>
      </c:spPr>
      <c:txPr>
        <a:bodyPr/>
        <a:lstStyle/>
        <a:p>
          <a:pPr>
            <a:defRPr sz="1800" b="0" strike="noStrike" spc="-1">
              <a:solidFill>
                <a:srgbClr val="1A1F4B"/>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317500</xdr:colOff>
      <xdr:row>24</xdr:row>
      <xdr:rowOff>0</xdr:rowOff>
    </xdr:from>
    <xdr:to>
      <xdr:col>3</xdr:col>
      <xdr:colOff>1536700</xdr:colOff>
      <xdr:row>30</xdr:row>
      <xdr:rowOff>216276</xdr:rowOff>
    </xdr:to>
    <xdr:pic>
      <xdr:nvPicPr>
        <xdr:cNvPr id="2" name="Picture 1">
          <a:extLst>
            <a:ext uri="{FF2B5EF4-FFF2-40B4-BE49-F238E27FC236}">
              <a16:creationId xmlns:a16="http://schemas.microsoft.com/office/drawing/2014/main" id="{976247EC-A5E5-DA0F-748F-C13DA1EEEE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546100" y="11353800"/>
          <a:ext cx="7772400" cy="1664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25401</xdr:colOff>
      <xdr:row>12</xdr:row>
      <xdr:rowOff>0</xdr:rowOff>
    </xdr:from>
    <xdr:to>
      <xdr:col>23</xdr:col>
      <xdr:colOff>431800</xdr:colOff>
      <xdr:row>32</xdr:row>
      <xdr:rowOff>215900</xdr:rowOff>
    </xdr:to>
    <xdr:graphicFrame macro="">
      <xdr:nvGraphicFramePr>
        <xdr:cNvPr id="2" name="Chart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showGridLines="0" tabSelected="1" zoomScaleNormal="100" workbookViewId="0">
      <selection activeCell="F25" sqref="F25"/>
    </sheetView>
  </sheetViews>
  <sheetFormatPr baseColWidth="10" defaultColWidth="8.6640625" defaultRowHeight="19" x14ac:dyDescent="0.25"/>
  <cols>
    <col min="1" max="1" width="26" style="1" customWidth="1"/>
    <col min="2" max="3" width="30" style="1" customWidth="1"/>
    <col min="4" max="4" width="53.5" style="1" customWidth="1"/>
    <col min="5" max="16384" width="8.6640625" style="1"/>
  </cols>
  <sheetData>
    <row r="1" spans="1:4" ht="27" customHeight="1" x14ac:dyDescent="0.3">
      <c r="A1" s="12" t="s">
        <v>163</v>
      </c>
      <c r="B1" s="12"/>
      <c r="C1" s="12"/>
      <c r="D1" s="12"/>
    </row>
    <row r="2" spans="1:4" ht="27" customHeight="1" x14ac:dyDescent="0.25">
      <c r="A2" s="14" t="s">
        <v>164</v>
      </c>
      <c r="B2" s="14"/>
      <c r="C2" s="14"/>
      <c r="D2" s="14"/>
    </row>
    <row r="3" spans="1:4" ht="18" customHeight="1" x14ac:dyDescent="0.25">
      <c r="A3" s="15" t="s">
        <v>1</v>
      </c>
      <c r="B3" s="15"/>
      <c r="C3" s="15"/>
      <c r="D3" s="15"/>
    </row>
    <row r="4" spans="1:4" s="6" customFormat="1" ht="52" customHeight="1" x14ac:dyDescent="0.25">
      <c r="A4" s="16" t="s">
        <v>162</v>
      </c>
      <c r="B4" s="16"/>
      <c r="C4" s="16"/>
      <c r="D4" s="16"/>
    </row>
    <row r="5" spans="1:4" ht="20" customHeight="1" x14ac:dyDescent="0.25">
      <c r="A5" s="15" t="s">
        <v>2</v>
      </c>
      <c r="B5" s="15"/>
      <c r="C5" s="15"/>
      <c r="D5" s="15"/>
    </row>
    <row r="6" spans="1:4" ht="37" customHeight="1" x14ac:dyDescent="0.25">
      <c r="A6" s="16" t="s">
        <v>165</v>
      </c>
      <c r="B6" s="16"/>
      <c r="C6" s="16"/>
      <c r="D6" s="16"/>
    </row>
    <row r="7" spans="1:4" ht="39" customHeight="1" x14ac:dyDescent="0.25">
      <c r="A7" s="16" t="s">
        <v>166</v>
      </c>
      <c r="B7" s="16"/>
      <c r="C7" s="16"/>
      <c r="D7" s="16"/>
    </row>
    <row r="8" spans="1:4" ht="18" customHeight="1" x14ac:dyDescent="0.25">
      <c r="A8" s="15" t="s">
        <v>3</v>
      </c>
      <c r="B8" s="15"/>
      <c r="C8" s="15"/>
      <c r="D8" s="15"/>
    </row>
    <row r="9" spans="1:4" ht="43" customHeight="1" x14ac:dyDescent="0.25">
      <c r="A9" s="16" t="s">
        <v>4</v>
      </c>
      <c r="B9" s="16"/>
      <c r="C9" s="16"/>
      <c r="D9" s="16"/>
    </row>
    <row r="10" spans="1:4" ht="44" customHeight="1" x14ac:dyDescent="0.25">
      <c r="A10" s="16" t="s">
        <v>5</v>
      </c>
      <c r="B10" s="16"/>
      <c r="C10" s="16"/>
      <c r="D10" s="16"/>
    </row>
    <row r="11" spans="1:4" ht="41" customHeight="1" x14ac:dyDescent="0.25">
      <c r="A11" s="16" t="s">
        <v>168</v>
      </c>
      <c r="B11" s="16"/>
      <c r="C11" s="16"/>
      <c r="D11" s="16"/>
    </row>
    <row r="12" spans="1:4" ht="29" customHeight="1" x14ac:dyDescent="0.25">
      <c r="A12" s="16" t="s">
        <v>6</v>
      </c>
      <c r="B12" s="16"/>
      <c r="C12" s="16"/>
      <c r="D12" s="16"/>
    </row>
    <row r="13" spans="1:4" ht="35" customHeight="1" x14ac:dyDescent="0.25">
      <c r="A13" s="16" t="s">
        <v>7</v>
      </c>
      <c r="B13" s="16"/>
      <c r="C13" s="16"/>
      <c r="D13" s="16"/>
    </row>
    <row r="14" spans="1:4" ht="45" customHeight="1" x14ac:dyDescent="0.25">
      <c r="A14" s="16" t="s">
        <v>8</v>
      </c>
      <c r="B14" s="16"/>
      <c r="C14" s="16"/>
      <c r="D14" s="16"/>
    </row>
    <row r="15" spans="1:4" ht="39" customHeight="1" x14ac:dyDescent="0.25">
      <c r="A15" s="16" t="s">
        <v>9</v>
      </c>
      <c r="B15" s="16"/>
      <c r="C15" s="16"/>
      <c r="D15" s="16"/>
    </row>
    <row r="16" spans="1:4" ht="20" customHeight="1" x14ac:dyDescent="0.25">
      <c r="A16" s="15" t="s">
        <v>10</v>
      </c>
      <c r="B16" s="15"/>
      <c r="C16" s="15"/>
      <c r="D16" s="15"/>
    </row>
    <row r="17" spans="1:4" ht="15" customHeight="1" x14ac:dyDescent="0.25">
      <c r="A17" s="7" t="s">
        <v>11</v>
      </c>
      <c r="B17" s="7" t="s">
        <v>12</v>
      </c>
      <c r="C17" s="7" t="s">
        <v>13</v>
      </c>
      <c r="D17" s="7" t="s">
        <v>14</v>
      </c>
    </row>
    <row r="18" spans="1:4" ht="15" customHeight="1" x14ac:dyDescent="0.25">
      <c r="A18" s="17" t="s">
        <v>15</v>
      </c>
      <c r="B18" s="17" t="s">
        <v>16</v>
      </c>
      <c r="C18" s="18" t="s">
        <v>17</v>
      </c>
      <c r="D18" s="19" t="s">
        <v>18</v>
      </c>
    </row>
    <row r="19" spans="1:4" ht="15" customHeight="1" x14ac:dyDescent="0.25">
      <c r="A19" s="20" t="s">
        <v>19</v>
      </c>
      <c r="B19" s="20" t="s">
        <v>20</v>
      </c>
      <c r="C19" s="18"/>
      <c r="D19" s="73" t="s">
        <v>21</v>
      </c>
    </row>
    <row r="20" spans="1:4" ht="15" customHeight="1" x14ac:dyDescent="0.25">
      <c r="A20" s="20" t="s">
        <v>22</v>
      </c>
      <c r="B20" s="20" t="s">
        <v>23</v>
      </c>
      <c r="C20" s="18"/>
      <c r="D20" s="21" t="s">
        <v>24</v>
      </c>
    </row>
    <row r="21" spans="1:4" ht="15" customHeight="1" x14ac:dyDescent="0.25">
      <c r="A21" s="20" t="s">
        <v>25</v>
      </c>
      <c r="B21" s="20" t="s">
        <v>26</v>
      </c>
      <c r="C21" s="18"/>
      <c r="D21" s="22" t="s">
        <v>27</v>
      </c>
    </row>
    <row r="22" spans="1:4" ht="15" customHeight="1" x14ac:dyDescent="0.25">
      <c r="A22" s="20" t="s">
        <v>28</v>
      </c>
      <c r="B22" s="20" t="s">
        <v>29</v>
      </c>
      <c r="C22" s="23"/>
      <c r="D22" s="24"/>
    </row>
    <row r="23" spans="1:4" ht="39.75" customHeight="1" x14ac:dyDescent="0.25">
      <c r="A23" s="77" t="s">
        <v>167</v>
      </c>
      <c r="B23" s="76"/>
      <c r="C23" s="76"/>
      <c r="D23" s="76"/>
    </row>
    <row r="24" spans="1:4" ht="38" customHeight="1" x14ac:dyDescent="0.25">
      <c r="A24" s="81" t="s">
        <v>30</v>
      </c>
      <c r="B24" s="78"/>
      <c r="C24" s="78"/>
      <c r="D24" s="78"/>
    </row>
  </sheetData>
  <mergeCells count="16">
    <mergeCell ref="A16:D16"/>
    <mergeCell ref="A11:D11"/>
    <mergeCell ref="A12:D12"/>
    <mergeCell ref="A13:D13"/>
    <mergeCell ref="A14:D14"/>
    <mergeCell ref="A15:D15"/>
    <mergeCell ref="A6:D6"/>
    <mergeCell ref="A7:D7"/>
    <mergeCell ref="A8:D8"/>
    <mergeCell ref="A9:D9"/>
    <mergeCell ref="A10:D10"/>
    <mergeCell ref="A1:D1"/>
    <mergeCell ref="A2:D2"/>
    <mergeCell ref="A3:D3"/>
    <mergeCell ref="A4:D4"/>
    <mergeCell ref="A5:D5"/>
  </mergeCells>
  <pageMargins left="0.4" right="0.4" top="0.5" bottom="0.5" header="0.511811023622047" footer="0.511811023622047"/>
  <pageSetup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6"/>
  <sheetViews>
    <sheetView showGridLines="0" zoomScaleNormal="100" workbookViewId="0">
      <pane xSplit="3" ySplit="3" topLeftCell="D4" activePane="bottomRight" state="frozen"/>
      <selection pane="topRight" activeCell="D1" sqref="D1"/>
      <selection pane="bottomLeft" activeCell="A6" sqref="A6"/>
      <selection pane="bottomRight" activeCell="D10" sqref="D10"/>
    </sheetView>
  </sheetViews>
  <sheetFormatPr baseColWidth="10" defaultColWidth="8.6640625" defaultRowHeight="15" x14ac:dyDescent="0.2"/>
  <cols>
    <col min="1" max="1" width="16" style="3" customWidth="1"/>
    <col min="2" max="2" width="22" style="3" customWidth="1"/>
    <col min="3" max="3" width="40" style="3" customWidth="1"/>
    <col min="4" max="4" width="44" style="3" customWidth="1"/>
    <col min="5" max="14" width="17.1640625" style="3" customWidth="1"/>
    <col min="15" max="16384" width="8.6640625" style="3"/>
  </cols>
  <sheetData>
    <row r="1" spans="1:14" s="13" customFormat="1" ht="24" customHeight="1" x14ac:dyDescent="0.3">
      <c r="A1" s="46" t="s">
        <v>0</v>
      </c>
      <c r="B1" s="46"/>
      <c r="C1" s="46"/>
      <c r="D1" s="46"/>
      <c r="E1" s="46"/>
      <c r="F1" s="46"/>
      <c r="G1" s="46"/>
      <c r="H1" s="46"/>
      <c r="I1" s="46"/>
      <c r="J1" s="46"/>
      <c r="K1" s="46"/>
      <c r="L1" s="46"/>
      <c r="M1" s="46"/>
      <c r="N1" s="46"/>
    </row>
    <row r="2" spans="1:14" s="44" customFormat="1" ht="41" customHeight="1" x14ac:dyDescent="0.25">
      <c r="A2" s="4" t="s">
        <v>169</v>
      </c>
      <c r="B2" s="43"/>
      <c r="C2" s="43"/>
      <c r="E2" s="5" t="s">
        <v>170</v>
      </c>
      <c r="F2" s="45"/>
    </row>
    <row r="3" spans="1:14" s="1" customFormat="1" ht="54" customHeight="1" x14ac:dyDescent="0.25">
      <c r="A3" s="40" t="s">
        <v>32</v>
      </c>
      <c r="B3" s="40" t="s">
        <v>33</v>
      </c>
      <c r="C3" s="40" t="s">
        <v>34</v>
      </c>
      <c r="D3" s="40" t="s">
        <v>171</v>
      </c>
      <c r="E3" s="41" t="s">
        <v>35</v>
      </c>
      <c r="F3" s="41" t="s">
        <v>36</v>
      </c>
      <c r="G3" s="42" t="s">
        <v>37</v>
      </c>
      <c r="H3" s="42" t="s">
        <v>38</v>
      </c>
      <c r="I3" s="41" t="s">
        <v>39</v>
      </c>
      <c r="J3" s="42" t="s">
        <v>40</v>
      </c>
      <c r="K3" s="41" t="s">
        <v>172</v>
      </c>
      <c r="L3" s="41" t="s">
        <v>41</v>
      </c>
      <c r="M3" s="41" t="s">
        <v>42</v>
      </c>
      <c r="N3" s="41" t="s">
        <v>43</v>
      </c>
    </row>
    <row r="4" spans="1:14" ht="54" customHeight="1" x14ac:dyDescent="0.2">
      <c r="A4" s="25" t="s">
        <v>44</v>
      </c>
      <c r="B4" s="25" t="s">
        <v>45</v>
      </c>
      <c r="C4" s="26" t="s">
        <v>173</v>
      </c>
      <c r="D4" s="26" t="s">
        <v>46</v>
      </c>
      <c r="E4" s="74">
        <v>4</v>
      </c>
      <c r="F4" s="74">
        <v>5</v>
      </c>
      <c r="G4" s="74">
        <f t="shared" ref="G4:G46" si="0">IF(OR(E4="",F4=""),"",E4*F4)</f>
        <v>20</v>
      </c>
      <c r="H4" s="25" t="str">
        <f t="shared" ref="H4:H46" si="1">IF(G4="","",IF(G4&lt;=4,"Low",IF(G4&lt;=9,"Moderate",IF(G4&lt;=15,"High","Critical"))))</f>
        <v>Critical</v>
      </c>
      <c r="I4" s="74">
        <v>18</v>
      </c>
      <c r="J4" s="25" t="str">
        <f t="shared" ref="J4:J5" si="2">IF(OR(G4="",I4=""),"—",IF(G4&lt;I4,"Improving",IF(G4=I4,"Holding Steady","Declining")))</f>
        <v>Declining</v>
      </c>
      <c r="K4" s="25" t="s">
        <v>47</v>
      </c>
      <c r="L4" s="25" t="s">
        <v>176</v>
      </c>
      <c r="M4" s="27">
        <v>46295</v>
      </c>
      <c r="N4" s="26" t="s">
        <v>48</v>
      </c>
    </row>
    <row r="5" spans="1:14" ht="54" customHeight="1" x14ac:dyDescent="0.2">
      <c r="A5" s="25" t="s">
        <v>49</v>
      </c>
      <c r="B5" s="25" t="s">
        <v>50</v>
      </c>
      <c r="C5" s="26" t="s">
        <v>51</v>
      </c>
      <c r="D5" s="26" t="s">
        <v>52</v>
      </c>
      <c r="E5" s="74">
        <v>3</v>
      </c>
      <c r="F5" s="74">
        <v>4</v>
      </c>
      <c r="G5" s="74">
        <f t="shared" si="0"/>
        <v>12</v>
      </c>
      <c r="H5" s="25" t="str">
        <f t="shared" si="1"/>
        <v>High</v>
      </c>
      <c r="I5" s="74">
        <v>16</v>
      </c>
      <c r="J5" s="25" t="str">
        <f t="shared" si="2"/>
        <v>Improving</v>
      </c>
      <c r="K5" s="25" t="s">
        <v>53</v>
      </c>
      <c r="L5" s="25" t="s">
        <v>54</v>
      </c>
      <c r="M5" s="27">
        <v>46249</v>
      </c>
      <c r="N5" s="26" t="s">
        <v>48</v>
      </c>
    </row>
    <row r="6" spans="1:14" ht="54" customHeight="1" x14ac:dyDescent="0.2">
      <c r="A6" s="25" t="s">
        <v>55</v>
      </c>
      <c r="B6" s="25" t="s">
        <v>56</v>
      </c>
      <c r="C6" s="26" t="s">
        <v>177</v>
      </c>
      <c r="D6" s="26" t="s">
        <v>57</v>
      </c>
      <c r="E6" s="74">
        <v>2</v>
      </c>
      <c r="F6" s="74">
        <v>3</v>
      </c>
      <c r="G6" s="74">
        <f t="shared" si="0"/>
        <v>6</v>
      </c>
      <c r="H6" s="25" t="str">
        <f t="shared" si="1"/>
        <v>Moderate</v>
      </c>
      <c r="I6" s="74">
        <v>6</v>
      </c>
      <c r="J6" s="25" t="str">
        <f>IF(OR(G6="",I6=""),"—",IF(G6&lt;I6,"Improving",IF(G6=I6,"Holding Steady","Declining")))</f>
        <v>Holding Steady</v>
      </c>
      <c r="K6" s="25" t="s">
        <v>47</v>
      </c>
      <c r="L6" s="25" t="s">
        <v>175</v>
      </c>
      <c r="M6" s="27">
        <v>46614</v>
      </c>
      <c r="N6" s="26" t="s">
        <v>48</v>
      </c>
    </row>
    <row r="7" spans="1:14" ht="59" customHeight="1" x14ac:dyDescent="0.2">
      <c r="A7" s="28"/>
      <c r="B7" s="29"/>
      <c r="C7" s="30"/>
      <c r="D7" s="30"/>
      <c r="E7" s="31"/>
      <c r="F7" s="31"/>
      <c r="G7" s="32" t="str">
        <f t="shared" si="0"/>
        <v/>
      </c>
      <c r="H7" s="33" t="str">
        <f t="shared" si="1"/>
        <v/>
      </c>
      <c r="I7" s="31"/>
      <c r="J7" s="25" t="str">
        <f t="shared" ref="J7:J46" si="3">IF(OR(G7="",I7=""),"—",IF(G7&lt;I7,"Improving",IF(G7=I7,"Holding Steady","Declining")))</f>
        <v>—</v>
      </c>
      <c r="K7" s="34"/>
      <c r="L7" s="34"/>
      <c r="M7" s="35"/>
      <c r="N7" s="36"/>
    </row>
    <row r="8" spans="1:14" ht="59" customHeight="1" x14ac:dyDescent="0.2">
      <c r="A8" s="28"/>
      <c r="B8" s="29"/>
      <c r="C8" s="30"/>
      <c r="D8" s="30"/>
      <c r="E8" s="31"/>
      <c r="F8" s="31"/>
      <c r="G8" s="32" t="str">
        <f t="shared" si="0"/>
        <v/>
      </c>
      <c r="H8" s="33" t="str">
        <f t="shared" si="1"/>
        <v/>
      </c>
      <c r="I8" s="31"/>
      <c r="J8" s="25" t="str">
        <f t="shared" si="3"/>
        <v>—</v>
      </c>
      <c r="K8" s="34"/>
      <c r="L8" s="34"/>
      <c r="M8" s="35"/>
      <c r="N8" s="36"/>
    </row>
    <row r="9" spans="1:14" ht="59" customHeight="1" x14ac:dyDescent="0.2">
      <c r="A9" s="28"/>
      <c r="B9" s="29"/>
      <c r="C9" s="30"/>
      <c r="D9" s="30"/>
      <c r="E9" s="31"/>
      <c r="F9" s="31"/>
      <c r="G9" s="32" t="str">
        <f t="shared" si="0"/>
        <v/>
      </c>
      <c r="H9" s="33" t="str">
        <f t="shared" si="1"/>
        <v/>
      </c>
      <c r="I9" s="31"/>
      <c r="J9" s="25" t="str">
        <f t="shared" si="3"/>
        <v>—</v>
      </c>
      <c r="K9" s="34"/>
      <c r="L9" s="34"/>
      <c r="M9" s="35"/>
      <c r="N9" s="36"/>
    </row>
    <row r="10" spans="1:14" ht="59" customHeight="1" x14ac:dyDescent="0.2">
      <c r="A10" s="28"/>
      <c r="B10" s="29"/>
      <c r="C10" s="30"/>
      <c r="D10" s="30"/>
      <c r="E10" s="31"/>
      <c r="F10" s="31"/>
      <c r="G10" s="32" t="str">
        <f t="shared" si="0"/>
        <v/>
      </c>
      <c r="H10" s="33" t="str">
        <f t="shared" si="1"/>
        <v/>
      </c>
      <c r="I10" s="31"/>
      <c r="J10" s="25" t="str">
        <f t="shared" si="3"/>
        <v>—</v>
      </c>
      <c r="K10" s="34"/>
      <c r="L10" s="34"/>
      <c r="M10" s="35"/>
      <c r="N10" s="36"/>
    </row>
    <row r="11" spans="1:14" ht="59" customHeight="1" x14ac:dyDescent="0.2">
      <c r="A11" s="28"/>
      <c r="B11" s="29"/>
      <c r="C11" s="30"/>
      <c r="D11" s="30"/>
      <c r="E11" s="31"/>
      <c r="F11" s="31"/>
      <c r="G11" s="32" t="str">
        <f t="shared" si="0"/>
        <v/>
      </c>
      <c r="H11" s="33" t="str">
        <f t="shared" si="1"/>
        <v/>
      </c>
      <c r="I11" s="31"/>
      <c r="J11" s="25" t="str">
        <f t="shared" si="3"/>
        <v>—</v>
      </c>
      <c r="K11" s="34"/>
      <c r="L11" s="34"/>
      <c r="M11" s="35"/>
      <c r="N11" s="36"/>
    </row>
    <row r="12" spans="1:14" ht="59" customHeight="1" x14ac:dyDescent="0.2">
      <c r="A12" s="28"/>
      <c r="B12" s="29"/>
      <c r="C12" s="30"/>
      <c r="D12" s="30"/>
      <c r="E12" s="31"/>
      <c r="F12" s="31"/>
      <c r="G12" s="32" t="str">
        <f t="shared" si="0"/>
        <v/>
      </c>
      <c r="H12" s="33" t="str">
        <f t="shared" si="1"/>
        <v/>
      </c>
      <c r="I12" s="31"/>
      <c r="J12" s="25" t="str">
        <f t="shared" si="3"/>
        <v>—</v>
      </c>
      <c r="K12" s="34"/>
      <c r="L12" s="34"/>
      <c r="M12" s="35"/>
      <c r="N12" s="36"/>
    </row>
    <row r="13" spans="1:14" ht="59" customHeight="1" x14ac:dyDescent="0.2">
      <c r="A13" s="28"/>
      <c r="B13" s="29"/>
      <c r="C13" s="30"/>
      <c r="D13" s="30"/>
      <c r="E13" s="31"/>
      <c r="F13" s="31"/>
      <c r="G13" s="32" t="str">
        <f t="shared" si="0"/>
        <v/>
      </c>
      <c r="H13" s="33" t="str">
        <f t="shared" si="1"/>
        <v/>
      </c>
      <c r="I13" s="31"/>
      <c r="J13" s="25" t="str">
        <f t="shared" si="3"/>
        <v>—</v>
      </c>
      <c r="K13" s="34"/>
      <c r="L13" s="34"/>
      <c r="M13" s="35"/>
      <c r="N13" s="36"/>
    </row>
    <row r="14" spans="1:14" ht="59" customHeight="1" x14ac:dyDescent="0.2">
      <c r="A14" s="28"/>
      <c r="B14" s="29"/>
      <c r="C14" s="30"/>
      <c r="D14" s="30"/>
      <c r="E14" s="31"/>
      <c r="F14" s="31"/>
      <c r="G14" s="32" t="str">
        <f t="shared" si="0"/>
        <v/>
      </c>
      <c r="H14" s="33" t="str">
        <f t="shared" si="1"/>
        <v/>
      </c>
      <c r="I14" s="31"/>
      <c r="J14" s="25" t="str">
        <f t="shared" si="3"/>
        <v>—</v>
      </c>
      <c r="K14" s="34"/>
      <c r="L14" s="34"/>
      <c r="M14" s="35"/>
      <c r="N14" s="36"/>
    </row>
    <row r="15" spans="1:14" ht="59" customHeight="1" x14ac:dyDescent="0.2">
      <c r="A15" s="28"/>
      <c r="B15" s="29"/>
      <c r="C15" s="30"/>
      <c r="D15" s="30"/>
      <c r="E15" s="31"/>
      <c r="F15" s="31"/>
      <c r="G15" s="32" t="str">
        <f t="shared" si="0"/>
        <v/>
      </c>
      <c r="H15" s="33" t="str">
        <f t="shared" si="1"/>
        <v/>
      </c>
      <c r="I15" s="31"/>
      <c r="J15" s="25" t="str">
        <f t="shared" si="3"/>
        <v>—</v>
      </c>
      <c r="K15" s="34"/>
      <c r="L15" s="34"/>
      <c r="M15" s="35"/>
      <c r="N15" s="36"/>
    </row>
    <row r="16" spans="1:14" ht="59" customHeight="1" x14ac:dyDescent="0.2">
      <c r="A16" s="28"/>
      <c r="B16" s="29"/>
      <c r="C16" s="30"/>
      <c r="D16" s="30"/>
      <c r="E16" s="31"/>
      <c r="F16" s="31"/>
      <c r="G16" s="32" t="str">
        <f t="shared" si="0"/>
        <v/>
      </c>
      <c r="H16" s="33" t="str">
        <f t="shared" si="1"/>
        <v/>
      </c>
      <c r="I16" s="31"/>
      <c r="J16" s="25" t="str">
        <f t="shared" si="3"/>
        <v>—</v>
      </c>
      <c r="K16" s="34"/>
      <c r="L16" s="34"/>
      <c r="M16" s="35"/>
      <c r="N16" s="36"/>
    </row>
    <row r="17" spans="1:14" ht="59" customHeight="1" x14ac:dyDescent="0.2">
      <c r="A17" s="28"/>
      <c r="B17" s="29"/>
      <c r="C17" s="30"/>
      <c r="D17" s="30"/>
      <c r="E17" s="31"/>
      <c r="F17" s="31"/>
      <c r="G17" s="32" t="str">
        <f t="shared" si="0"/>
        <v/>
      </c>
      <c r="H17" s="33" t="str">
        <f t="shared" si="1"/>
        <v/>
      </c>
      <c r="I17" s="31"/>
      <c r="J17" s="25" t="str">
        <f t="shared" si="3"/>
        <v>—</v>
      </c>
      <c r="K17" s="34"/>
      <c r="L17" s="34"/>
      <c r="M17" s="35"/>
      <c r="N17" s="36"/>
    </row>
    <row r="18" spans="1:14" ht="59" customHeight="1" x14ac:dyDescent="0.2">
      <c r="A18" s="37"/>
      <c r="B18" s="29"/>
      <c r="C18" s="30"/>
      <c r="D18" s="30"/>
      <c r="E18" s="31"/>
      <c r="F18" s="31"/>
      <c r="G18" s="32" t="str">
        <f t="shared" si="0"/>
        <v/>
      </c>
      <c r="H18" s="33" t="str">
        <f t="shared" si="1"/>
        <v/>
      </c>
      <c r="I18" s="31"/>
      <c r="J18" s="25" t="str">
        <f t="shared" si="3"/>
        <v>—</v>
      </c>
      <c r="K18" s="34"/>
      <c r="L18" s="34"/>
      <c r="M18" s="35"/>
      <c r="N18" s="36"/>
    </row>
    <row r="19" spans="1:14" ht="59" customHeight="1" x14ac:dyDescent="0.2">
      <c r="A19" s="38"/>
      <c r="B19" s="38"/>
      <c r="C19" s="39"/>
      <c r="D19" s="39"/>
      <c r="E19" s="31"/>
      <c r="F19" s="31"/>
      <c r="G19" s="32" t="str">
        <f t="shared" si="0"/>
        <v/>
      </c>
      <c r="H19" s="33" t="str">
        <f t="shared" si="1"/>
        <v/>
      </c>
      <c r="I19" s="31"/>
      <c r="J19" s="25" t="str">
        <f t="shared" si="3"/>
        <v>—</v>
      </c>
      <c r="K19" s="34"/>
      <c r="L19" s="34"/>
      <c r="M19" s="35"/>
      <c r="N19" s="36"/>
    </row>
    <row r="20" spans="1:14" ht="59" customHeight="1" x14ac:dyDescent="0.2">
      <c r="A20" s="38"/>
      <c r="B20" s="38"/>
      <c r="C20" s="39"/>
      <c r="D20" s="39"/>
      <c r="E20" s="31"/>
      <c r="F20" s="31"/>
      <c r="G20" s="32" t="str">
        <f t="shared" si="0"/>
        <v/>
      </c>
      <c r="H20" s="33" t="str">
        <f t="shared" si="1"/>
        <v/>
      </c>
      <c r="I20" s="31"/>
      <c r="J20" s="25" t="str">
        <f t="shared" si="3"/>
        <v>—</v>
      </c>
      <c r="K20" s="34"/>
      <c r="L20" s="34"/>
      <c r="M20" s="35"/>
      <c r="N20" s="36"/>
    </row>
    <row r="21" spans="1:14" ht="59" customHeight="1" x14ac:dyDescent="0.2">
      <c r="A21" s="38"/>
      <c r="B21" s="38"/>
      <c r="C21" s="39"/>
      <c r="D21" s="39"/>
      <c r="E21" s="31"/>
      <c r="F21" s="31"/>
      <c r="G21" s="32" t="str">
        <f t="shared" si="0"/>
        <v/>
      </c>
      <c r="H21" s="33" t="str">
        <f t="shared" si="1"/>
        <v/>
      </c>
      <c r="I21" s="31"/>
      <c r="J21" s="25" t="str">
        <f t="shared" si="3"/>
        <v>—</v>
      </c>
      <c r="K21" s="34"/>
      <c r="L21" s="34"/>
      <c r="M21" s="35"/>
      <c r="N21" s="36"/>
    </row>
    <row r="22" spans="1:14" ht="59" customHeight="1" x14ac:dyDescent="0.2">
      <c r="A22" s="38"/>
      <c r="B22" s="38"/>
      <c r="C22" s="39"/>
      <c r="D22" s="39"/>
      <c r="E22" s="31"/>
      <c r="F22" s="31"/>
      <c r="G22" s="32" t="str">
        <f t="shared" si="0"/>
        <v/>
      </c>
      <c r="H22" s="33" t="str">
        <f t="shared" si="1"/>
        <v/>
      </c>
      <c r="I22" s="31"/>
      <c r="J22" s="25" t="str">
        <f t="shared" si="3"/>
        <v>—</v>
      </c>
      <c r="K22" s="34"/>
      <c r="L22" s="34"/>
      <c r="M22" s="35"/>
      <c r="N22" s="36"/>
    </row>
    <row r="23" spans="1:14" ht="59" customHeight="1" x14ac:dyDescent="0.2">
      <c r="A23" s="38"/>
      <c r="B23" s="38"/>
      <c r="C23" s="39"/>
      <c r="D23" s="39"/>
      <c r="E23" s="31"/>
      <c r="F23" s="31"/>
      <c r="G23" s="32" t="str">
        <f t="shared" si="0"/>
        <v/>
      </c>
      <c r="H23" s="33" t="str">
        <f t="shared" si="1"/>
        <v/>
      </c>
      <c r="I23" s="31"/>
      <c r="J23" s="25" t="str">
        <f t="shared" si="3"/>
        <v>—</v>
      </c>
      <c r="K23" s="34"/>
      <c r="L23" s="34"/>
      <c r="M23" s="35"/>
      <c r="N23" s="36"/>
    </row>
    <row r="24" spans="1:14" ht="59" customHeight="1" x14ac:dyDescent="0.2">
      <c r="A24" s="38"/>
      <c r="B24" s="38"/>
      <c r="C24" s="39"/>
      <c r="D24" s="39"/>
      <c r="E24" s="31"/>
      <c r="F24" s="31"/>
      <c r="G24" s="32" t="str">
        <f t="shared" si="0"/>
        <v/>
      </c>
      <c r="H24" s="33" t="str">
        <f t="shared" si="1"/>
        <v/>
      </c>
      <c r="I24" s="31"/>
      <c r="J24" s="25" t="str">
        <f t="shared" si="3"/>
        <v>—</v>
      </c>
      <c r="K24" s="34"/>
      <c r="L24" s="34"/>
      <c r="M24" s="35"/>
      <c r="N24" s="36"/>
    </row>
    <row r="25" spans="1:14" ht="59" customHeight="1" x14ac:dyDescent="0.2">
      <c r="A25" s="38"/>
      <c r="B25" s="38"/>
      <c r="C25" s="39"/>
      <c r="D25" s="39"/>
      <c r="E25" s="31"/>
      <c r="F25" s="31"/>
      <c r="G25" s="32" t="str">
        <f t="shared" si="0"/>
        <v/>
      </c>
      <c r="H25" s="33" t="str">
        <f t="shared" si="1"/>
        <v/>
      </c>
      <c r="I25" s="31"/>
      <c r="J25" s="25" t="str">
        <f t="shared" si="3"/>
        <v>—</v>
      </c>
      <c r="K25" s="34"/>
      <c r="L25" s="34"/>
      <c r="M25" s="35"/>
      <c r="N25" s="36"/>
    </row>
    <row r="26" spans="1:14" ht="59" customHeight="1" x14ac:dyDescent="0.2">
      <c r="A26" s="38"/>
      <c r="B26" s="38"/>
      <c r="C26" s="39"/>
      <c r="D26" s="39"/>
      <c r="E26" s="31"/>
      <c r="F26" s="31"/>
      <c r="G26" s="32" t="str">
        <f t="shared" si="0"/>
        <v/>
      </c>
      <c r="H26" s="33" t="str">
        <f t="shared" si="1"/>
        <v/>
      </c>
      <c r="I26" s="31"/>
      <c r="J26" s="25" t="str">
        <f t="shared" si="3"/>
        <v>—</v>
      </c>
      <c r="K26" s="34"/>
      <c r="L26" s="34"/>
      <c r="M26" s="35"/>
      <c r="N26" s="36"/>
    </row>
    <row r="27" spans="1:14" ht="59" customHeight="1" x14ac:dyDescent="0.2">
      <c r="A27" s="38"/>
      <c r="B27" s="38"/>
      <c r="C27" s="39"/>
      <c r="D27" s="39"/>
      <c r="E27" s="31"/>
      <c r="F27" s="31"/>
      <c r="G27" s="32" t="str">
        <f t="shared" si="0"/>
        <v/>
      </c>
      <c r="H27" s="33" t="str">
        <f t="shared" si="1"/>
        <v/>
      </c>
      <c r="I27" s="31"/>
      <c r="J27" s="25" t="str">
        <f t="shared" si="3"/>
        <v>—</v>
      </c>
      <c r="K27" s="34"/>
      <c r="L27" s="34"/>
      <c r="M27" s="35"/>
      <c r="N27" s="36"/>
    </row>
    <row r="28" spans="1:14" ht="59" customHeight="1" x14ac:dyDescent="0.2">
      <c r="A28" s="38"/>
      <c r="B28" s="38"/>
      <c r="C28" s="39"/>
      <c r="D28" s="39"/>
      <c r="E28" s="31"/>
      <c r="F28" s="31"/>
      <c r="G28" s="32" t="str">
        <f t="shared" si="0"/>
        <v/>
      </c>
      <c r="H28" s="33" t="str">
        <f t="shared" si="1"/>
        <v/>
      </c>
      <c r="I28" s="31"/>
      <c r="J28" s="25" t="str">
        <f t="shared" si="3"/>
        <v>—</v>
      </c>
      <c r="K28" s="34"/>
      <c r="L28" s="34"/>
      <c r="M28" s="35"/>
      <c r="N28" s="36"/>
    </row>
    <row r="29" spans="1:14" ht="59" customHeight="1" x14ac:dyDescent="0.2">
      <c r="A29" s="38"/>
      <c r="B29" s="38"/>
      <c r="C29" s="39"/>
      <c r="D29" s="39"/>
      <c r="E29" s="31"/>
      <c r="F29" s="31"/>
      <c r="G29" s="32" t="str">
        <f t="shared" si="0"/>
        <v/>
      </c>
      <c r="H29" s="33" t="str">
        <f t="shared" si="1"/>
        <v/>
      </c>
      <c r="I29" s="31"/>
      <c r="J29" s="25" t="str">
        <f t="shared" si="3"/>
        <v>—</v>
      </c>
      <c r="K29" s="34"/>
      <c r="L29" s="34"/>
      <c r="M29" s="35"/>
      <c r="N29" s="36"/>
    </row>
    <row r="30" spans="1:14" ht="59" customHeight="1" x14ac:dyDescent="0.2">
      <c r="A30" s="38"/>
      <c r="B30" s="38"/>
      <c r="C30" s="39"/>
      <c r="D30" s="39"/>
      <c r="E30" s="31"/>
      <c r="F30" s="31"/>
      <c r="G30" s="32" t="str">
        <f t="shared" si="0"/>
        <v/>
      </c>
      <c r="H30" s="33" t="str">
        <f t="shared" si="1"/>
        <v/>
      </c>
      <c r="I30" s="31"/>
      <c r="J30" s="25" t="str">
        <f t="shared" si="3"/>
        <v>—</v>
      </c>
      <c r="K30" s="34"/>
      <c r="L30" s="34"/>
      <c r="M30" s="35"/>
      <c r="N30" s="36"/>
    </row>
    <row r="31" spans="1:14" ht="59" customHeight="1" x14ac:dyDescent="0.2">
      <c r="A31" s="38"/>
      <c r="B31" s="38"/>
      <c r="C31" s="39"/>
      <c r="D31" s="39"/>
      <c r="E31" s="31"/>
      <c r="F31" s="31"/>
      <c r="G31" s="32" t="str">
        <f t="shared" si="0"/>
        <v/>
      </c>
      <c r="H31" s="33" t="str">
        <f t="shared" si="1"/>
        <v/>
      </c>
      <c r="I31" s="31"/>
      <c r="J31" s="25" t="str">
        <f t="shared" si="3"/>
        <v>—</v>
      </c>
      <c r="K31" s="34"/>
      <c r="L31" s="34"/>
      <c r="M31" s="35"/>
      <c r="N31" s="36"/>
    </row>
    <row r="32" spans="1:14" ht="59" customHeight="1" x14ac:dyDescent="0.2">
      <c r="A32" s="38"/>
      <c r="B32" s="38"/>
      <c r="C32" s="39"/>
      <c r="D32" s="39"/>
      <c r="E32" s="31"/>
      <c r="F32" s="31"/>
      <c r="G32" s="32" t="str">
        <f t="shared" si="0"/>
        <v/>
      </c>
      <c r="H32" s="33" t="str">
        <f t="shared" si="1"/>
        <v/>
      </c>
      <c r="I32" s="31"/>
      <c r="J32" s="25" t="str">
        <f t="shared" si="3"/>
        <v>—</v>
      </c>
      <c r="K32" s="34"/>
      <c r="L32" s="34"/>
      <c r="M32" s="35"/>
      <c r="N32" s="36"/>
    </row>
    <row r="33" spans="1:14" ht="59" customHeight="1" x14ac:dyDescent="0.2">
      <c r="A33" s="38"/>
      <c r="B33" s="38"/>
      <c r="C33" s="39"/>
      <c r="D33" s="39"/>
      <c r="E33" s="31"/>
      <c r="F33" s="31"/>
      <c r="G33" s="32" t="str">
        <f t="shared" si="0"/>
        <v/>
      </c>
      <c r="H33" s="33" t="str">
        <f t="shared" si="1"/>
        <v/>
      </c>
      <c r="I33" s="31"/>
      <c r="J33" s="25" t="str">
        <f t="shared" si="3"/>
        <v>—</v>
      </c>
      <c r="K33" s="34"/>
      <c r="L33" s="34"/>
      <c r="M33" s="35"/>
      <c r="N33" s="36"/>
    </row>
    <row r="34" spans="1:14" ht="59" customHeight="1" x14ac:dyDescent="0.2">
      <c r="A34" s="38"/>
      <c r="B34" s="38"/>
      <c r="C34" s="39"/>
      <c r="D34" s="39"/>
      <c r="E34" s="31"/>
      <c r="F34" s="31"/>
      <c r="G34" s="32" t="str">
        <f t="shared" si="0"/>
        <v/>
      </c>
      <c r="H34" s="33" t="str">
        <f t="shared" si="1"/>
        <v/>
      </c>
      <c r="I34" s="31"/>
      <c r="J34" s="25" t="str">
        <f t="shared" si="3"/>
        <v>—</v>
      </c>
      <c r="K34" s="34"/>
      <c r="L34" s="34"/>
      <c r="M34" s="35"/>
      <c r="N34" s="36"/>
    </row>
    <row r="35" spans="1:14" ht="59" customHeight="1" x14ac:dyDescent="0.2">
      <c r="A35" s="38"/>
      <c r="B35" s="38"/>
      <c r="C35" s="39"/>
      <c r="D35" s="39"/>
      <c r="E35" s="31"/>
      <c r="F35" s="31"/>
      <c r="G35" s="32" t="str">
        <f t="shared" si="0"/>
        <v/>
      </c>
      <c r="H35" s="33" t="str">
        <f t="shared" si="1"/>
        <v/>
      </c>
      <c r="I35" s="31"/>
      <c r="J35" s="25" t="str">
        <f t="shared" si="3"/>
        <v>—</v>
      </c>
      <c r="K35" s="34"/>
      <c r="L35" s="34"/>
      <c r="M35" s="35"/>
      <c r="N35" s="36"/>
    </row>
    <row r="36" spans="1:14" ht="59" customHeight="1" x14ac:dyDescent="0.2">
      <c r="A36" s="38"/>
      <c r="B36" s="38"/>
      <c r="C36" s="39"/>
      <c r="D36" s="39"/>
      <c r="E36" s="31"/>
      <c r="F36" s="31"/>
      <c r="G36" s="32" t="str">
        <f t="shared" si="0"/>
        <v/>
      </c>
      <c r="H36" s="33" t="str">
        <f t="shared" si="1"/>
        <v/>
      </c>
      <c r="I36" s="31"/>
      <c r="J36" s="25" t="str">
        <f t="shared" si="3"/>
        <v>—</v>
      </c>
      <c r="K36" s="34"/>
      <c r="L36" s="34"/>
      <c r="M36" s="35"/>
      <c r="N36" s="36"/>
    </row>
    <row r="37" spans="1:14" ht="59" customHeight="1" x14ac:dyDescent="0.2">
      <c r="A37" s="38"/>
      <c r="B37" s="38"/>
      <c r="C37" s="39"/>
      <c r="D37" s="39"/>
      <c r="E37" s="31"/>
      <c r="F37" s="31"/>
      <c r="G37" s="32" t="str">
        <f t="shared" si="0"/>
        <v/>
      </c>
      <c r="H37" s="33" t="str">
        <f t="shared" si="1"/>
        <v/>
      </c>
      <c r="I37" s="31"/>
      <c r="J37" s="25" t="str">
        <f t="shared" si="3"/>
        <v>—</v>
      </c>
      <c r="K37" s="34"/>
      <c r="L37" s="34"/>
      <c r="M37" s="35"/>
      <c r="N37" s="36"/>
    </row>
    <row r="38" spans="1:14" ht="59" customHeight="1" x14ac:dyDescent="0.2">
      <c r="A38" s="38"/>
      <c r="B38" s="38"/>
      <c r="C38" s="39"/>
      <c r="D38" s="39"/>
      <c r="E38" s="31"/>
      <c r="F38" s="31"/>
      <c r="G38" s="32" t="str">
        <f t="shared" si="0"/>
        <v/>
      </c>
      <c r="H38" s="33" t="str">
        <f t="shared" si="1"/>
        <v/>
      </c>
      <c r="I38" s="31"/>
      <c r="J38" s="25" t="str">
        <f t="shared" si="3"/>
        <v>—</v>
      </c>
      <c r="K38" s="34"/>
      <c r="L38" s="34"/>
      <c r="M38" s="35"/>
      <c r="N38" s="36"/>
    </row>
    <row r="39" spans="1:14" ht="59" customHeight="1" x14ac:dyDescent="0.2">
      <c r="A39" s="38"/>
      <c r="B39" s="38"/>
      <c r="C39" s="39"/>
      <c r="D39" s="39"/>
      <c r="E39" s="31"/>
      <c r="F39" s="31"/>
      <c r="G39" s="32" t="str">
        <f t="shared" si="0"/>
        <v/>
      </c>
      <c r="H39" s="33" t="str">
        <f t="shared" si="1"/>
        <v/>
      </c>
      <c r="I39" s="31"/>
      <c r="J39" s="25" t="str">
        <f t="shared" si="3"/>
        <v>—</v>
      </c>
      <c r="K39" s="34"/>
      <c r="L39" s="34"/>
      <c r="M39" s="35"/>
      <c r="N39" s="36"/>
    </row>
    <row r="40" spans="1:14" ht="59" customHeight="1" x14ac:dyDescent="0.2">
      <c r="A40" s="38"/>
      <c r="B40" s="38"/>
      <c r="C40" s="39"/>
      <c r="D40" s="39"/>
      <c r="E40" s="31"/>
      <c r="F40" s="31"/>
      <c r="G40" s="32" t="str">
        <f t="shared" si="0"/>
        <v/>
      </c>
      <c r="H40" s="33" t="str">
        <f t="shared" si="1"/>
        <v/>
      </c>
      <c r="I40" s="31"/>
      <c r="J40" s="25" t="str">
        <f t="shared" si="3"/>
        <v>—</v>
      </c>
      <c r="K40" s="34"/>
      <c r="L40" s="34"/>
      <c r="M40" s="35"/>
      <c r="N40" s="36"/>
    </row>
    <row r="41" spans="1:14" ht="59" customHeight="1" x14ac:dyDescent="0.2">
      <c r="A41" s="38"/>
      <c r="B41" s="38"/>
      <c r="C41" s="39"/>
      <c r="D41" s="39"/>
      <c r="E41" s="31"/>
      <c r="F41" s="31"/>
      <c r="G41" s="32" t="str">
        <f t="shared" si="0"/>
        <v/>
      </c>
      <c r="H41" s="33" t="str">
        <f t="shared" si="1"/>
        <v/>
      </c>
      <c r="I41" s="31"/>
      <c r="J41" s="25" t="str">
        <f t="shared" si="3"/>
        <v>—</v>
      </c>
      <c r="K41" s="34"/>
      <c r="L41" s="34"/>
      <c r="M41" s="35"/>
      <c r="N41" s="36"/>
    </row>
    <row r="42" spans="1:14" ht="59" customHeight="1" x14ac:dyDescent="0.2">
      <c r="A42" s="38"/>
      <c r="B42" s="38"/>
      <c r="C42" s="39"/>
      <c r="D42" s="39"/>
      <c r="E42" s="31"/>
      <c r="F42" s="31"/>
      <c r="G42" s="32" t="str">
        <f t="shared" si="0"/>
        <v/>
      </c>
      <c r="H42" s="33" t="str">
        <f t="shared" si="1"/>
        <v/>
      </c>
      <c r="I42" s="31"/>
      <c r="J42" s="25" t="str">
        <f t="shared" si="3"/>
        <v>—</v>
      </c>
      <c r="K42" s="34"/>
      <c r="L42" s="34"/>
      <c r="M42" s="35"/>
      <c r="N42" s="36"/>
    </row>
    <row r="43" spans="1:14" ht="59" customHeight="1" x14ac:dyDescent="0.2">
      <c r="A43" s="38"/>
      <c r="B43" s="38"/>
      <c r="C43" s="39"/>
      <c r="D43" s="39"/>
      <c r="E43" s="31"/>
      <c r="F43" s="31"/>
      <c r="G43" s="32" t="str">
        <f t="shared" si="0"/>
        <v/>
      </c>
      <c r="H43" s="33" t="str">
        <f t="shared" si="1"/>
        <v/>
      </c>
      <c r="I43" s="31"/>
      <c r="J43" s="25" t="str">
        <f t="shared" si="3"/>
        <v>—</v>
      </c>
      <c r="K43" s="34"/>
      <c r="L43" s="34"/>
      <c r="M43" s="35"/>
      <c r="N43" s="36"/>
    </row>
    <row r="44" spans="1:14" ht="59" customHeight="1" x14ac:dyDescent="0.2">
      <c r="A44" s="38"/>
      <c r="B44" s="38"/>
      <c r="C44" s="39"/>
      <c r="D44" s="39"/>
      <c r="E44" s="31"/>
      <c r="F44" s="31"/>
      <c r="G44" s="32" t="str">
        <f t="shared" si="0"/>
        <v/>
      </c>
      <c r="H44" s="33" t="str">
        <f t="shared" si="1"/>
        <v/>
      </c>
      <c r="I44" s="31"/>
      <c r="J44" s="25" t="str">
        <f t="shared" si="3"/>
        <v>—</v>
      </c>
      <c r="K44" s="34"/>
      <c r="L44" s="34"/>
      <c r="M44" s="35"/>
      <c r="N44" s="36"/>
    </row>
    <row r="45" spans="1:14" ht="59" customHeight="1" x14ac:dyDescent="0.2">
      <c r="A45" s="38"/>
      <c r="B45" s="38"/>
      <c r="C45" s="39"/>
      <c r="D45" s="39"/>
      <c r="E45" s="31"/>
      <c r="F45" s="31"/>
      <c r="G45" s="32" t="str">
        <f t="shared" si="0"/>
        <v/>
      </c>
      <c r="H45" s="33" t="str">
        <f t="shared" si="1"/>
        <v/>
      </c>
      <c r="I45" s="31"/>
      <c r="J45" s="25" t="str">
        <f t="shared" si="3"/>
        <v>—</v>
      </c>
      <c r="K45" s="34"/>
      <c r="L45" s="34"/>
      <c r="M45" s="35"/>
      <c r="N45" s="36"/>
    </row>
    <row r="46" spans="1:14" ht="59" customHeight="1" x14ac:dyDescent="0.2">
      <c r="A46" s="38"/>
      <c r="B46" s="38"/>
      <c r="C46" s="39"/>
      <c r="D46" s="39"/>
      <c r="E46" s="31"/>
      <c r="F46" s="31"/>
      <c r="G46" s="32" t="str">
        <f t="shared" si="0"/>
        <v/>
      </c>
      <c r="H46" s="33" t="str">
        <f t="shared" si="1"/>
        <v/>
      </c>
      <c r="I46" s="31"/>
      <c r="J46" s="25" t="str">
        <f t="shared" si="3"/>
        <v>—</v>
      </c>
      <c r="K46" s="34"/>
      <c r="L46" s="34"/>
      <c r="M46" s="35"/>
      <c r="N46" s="36"/>
    </row>
  </sheetData>
  <mergeCells count="2">
    <mergeCell ref="A1:N1"/>
    <mergeCell ref="B2:C2"/>
  </mergeCells>
  <conditionalFormatting sqref="H4:H46">
    <cfRule type="cellIs" dxfId="6" priority="2" operator="equal">
      <formula>"Low"</formula>
    </cfRule>
    <cfRule type="cellIs" dxfId="5" priority="3" operator="equal">
      <formula>"Moderate"</formula>
    </cfRule>
    <cfRule type="cellIs" dxfId="4" priority="4" operator="equal">
      <formula>"High"</formula>
    </cfRule>
    <cfRule type="cellIs" dxfId="3" priority="5" operator="equal">
      <formula>"Critical"</formula>
    </cfRule>
  </conditionalFormatting>
  <conditionalFormatting sqref="J4:J46">
    <cfRule type="cellIs" dxfId="2" priority="6" operator="equal">
      <formula>"Improving"</formula>
    </cfRule>
    <cfRule type="cellIs" dxfId="1" priority="7" operator="equal">
      <formula>"Declining"</formula>
    </cfRule>
    <cfRule type="cellIs" dxfId="0" priority="8" operator="equal">
      <formula>"Holding steady"</formula>
    </cfRule>
  </conditionalFormatting>
  <dataValidations count="2">
    <dataValidation type="list" allowBlank="1" sqref="E4:F46" xr:uid="{00000000-0002-0000-0100-000000000000}">
      <formula1>"1,2,3,4,5"</formula1>
      <formula2>0</formula2>
    </dataValidation>
    <dataValidation type="list" allowBlank="1" sqref="L4:L46" xr:uid="{00000000-0002-0000-0100-000001000000}">
      <formula1>"Not Started,In Progress,Addressed,Monitoring"</formula1>
    </dataValidation>
  </dataValidations>
  <pageMargins left="0.4" right="0.4" top="0.5" bottom="0.5"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2E35E8E8-9F1C-9E45-BC95-E75E679BB74F}">
          <x14:formula1>
            <xm:f>'Summary Dashboard'!$G$5:$G$10</xm:f>
          </x14:formula1>
          <xm:sqref>B4:B46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
  <sheetViews>
    <sheetView showGridLines="0" zoomScaleNormal="100" workbookViewId="0">
      <pane ySplit="4" topLeftCell="A16" activePane="bottomLeft" state="frozen"/>
      <selection pane="bottomLeft" activeCell="A25" sqref="A25:D26"/>
    </sheetView>
  </sheetViews>
  <sheetFormatPr baseColWidth="10" defaultColWidth="8.6640625" defaultRowHeight="16" x14ac:dyDescent="0.2"/>
  <cols>
    <col min="1" max="1" width="6" style="49" customWidth="1"/>
    <col min="2" max="2" width="44.1640625" style="49" customWidth="1"/>
    <col min="3" max="3" width="42" style="49" customWidth="1"/>
    <col min="4" max="4" width="52.5" style="49" customWidth="1"/>
    <col min="5" max="16384" width="8.6640625" style="49"/>
  </cols>
  <sheetData>
    <row r="1" spans="1:4" ht="24" customHeight="1" x14ac:dyDescent="0.3">
      <c r="A1" s="47" t="s">
        <v>58</v>
      </c>
      <c r="B1" s="47"/>
      <c r="C1" s="47"/>
      <c r="D1" s="47"/>
    </row>
    <row r="2" spans="1:4" ht="27" customHeight="1" x14ac:dyDescent="0.2">
      <c r="A2" s="48" t="s">
        <v>59</v>
      </c>
      <c r="B2" s="48"/>
      <c r="C2" s="48"/>
      <c r="D2" s="48"/>
    </row>
    <row r="3" spans="1:4" ht="36" customHeight="1" x14ac:dyDescent="0.2">
      <c r="A3" s="50" t="s">
        <v>179</v>
      </c>
      <c r="B3" s="50"/>
      <c r="C3" s="50"/>
      <c r="D3" s="50"/>
    </row>
    <row r="4" spans="1:4" s="1" customFormat="1" ht="54" customHeight="1" x14ac:dyDescent="0.25">
      <c r="A4" s="40" t="s">
        <v>32</v>
      </c>
      <c r="B4" s="40" t="s">
        <v>33</v>
      </c>
      <c r="C4" s="40" t="s">
        <v>34</v>
      </c>
      <c r="D4" s="40" t="s">
        <v>171</v>
      </c>
    </row>
    <row r="5" spans="1:4" ht="76.5" customHeight="1" x14ac:dyDescent="0.2">
      <c r="A5" s="28" t="s">
        <v>60</v>
      </c>
      <c r="B5" s="29" t="s">
        <v>45</v>
      </c>
      <c r="C5" s="30" t="s">
        <v>174</v>
      </c>
      <c r="D5" s="30" t="s">
        <v>61</v>
      </c>
    </row>
    <row r="6" spans="1:4" ht="54" customHeight="1" x14ac:dyDescent="0.2">
      <c r="A6" s="28" t="s">
        <v>62</v>
      </c>
      <c r="B6" s="29" t="s">
        <v>45</v>
      </c>
      <c r="C6" s="30" t="s">
        <v>63</v>
      </c>
      <c r="D6" s="30" t="s">
        <v>64</v>
      </c>
    </row>
    <row r="7" spans="1:4" ht="54" customHeight="1" x14ac:dyDescent="0.2">
      <c r="A7" s="28" t="s">
        <v>65</v>
      </c>
      <c r="B7" s="29" t="s">
        <v>45</v>
      </c>
      <c r="C7" s="30" t="s">
        <v>66</v>
      </c>
      <c r="D7" s="30" t="s">
        <v>67</v>
      </c>
    </row>
    <row r="8" spans="1:4" ht="54" customHeight="1" x14ac:dyDescent="0.2">
      <c r="A8" s="28" t="s">
        <v>68</v>
      </c>
      <c r="B8" s="29" t="s">
        <v>69</v>
      </c>
      <c r="C8" s="30" t="s">
        <v>70</v>
      </c>
      <c r="D8" s="30" t="s">
        <v>71</v>
      </c>
    </row>
    <row r="9" spans="1:4" ht="54" customHeight="1" x14ac:dyDescent="0.2">
      <c r="A9" s="28" t="s">
        <v>72</v>
      </c>
      <c r="B9" s="29" t="s">
        <v>69</v>
      </c>
      <c r="C9" s="30" t="s">
        <v>73</v>
      </c>
      <c r="D9" s="30" t="s">
        <v>74</v>
      </c>
    </row>
    <row r="10" spans="1:4" ht="54" customHeight="1" x14ac:dyDescent="0.2">
      <c r="A10" s="28" t="s">
        <v>75</v>
      </c>
      <c r="B10" s="29" t="s">
        <v>69</v>
      </c>
      <c r="C10" s="30" t="s">
        <v>76</v>
      </c>
      <c r="D10" s="30" t="s">
        <v>77</v>
      </c>
    </row>
    <row r="11" spans="1:4" ht="54" customHeight="1" x14ac:dyDescent="0.2">
      <c r="A11" s="28" t="s">
        <v>78</v>
      </c>
      <c r="B11" s="29" t="s">
        <v>69</v>
      </c>
      <c r="C11" s="30" t="s">
        <v>79</v>
      </c>
      <c r="D11" s="30" t="s">
        <v>80</v>
      </c>
    </row>
    <row r="12" spans="1:4" ht="54" customHeight="1" x14ac:dyDescent="0.2">
      <c r="A12" s="28" t="s">
        <v>81</v>
      </c>
      <c r="B12" s="29" t="s">
        <v>50</v>
      </c>
      <c r="C12" s="30" t="s">
        <v>82</v>
      </c>
      <c r="D12" s="30" t="s">
        <v>83</v>
      </c>
    </row>
    <row r="13" spans="1:4" ht="54" customHeight="1" x14ac:dyDescent="0.2">
      <c r="A13" s="28" t="s">
        <v>84</v>
      </c>
      <c r="B13" s="29" t="s">
        <v>50</v>
      </c>
      <c r="C13" s="30" t="s">
        <v>85</v>
      </c>
      <c r="D13" s="30" t="s">
        <v>86</v>
      </c>
    </row>
    <row r="14" spans="1:4" ht="54" customHeight="1" x14ac:dyDescent="0.2">
      <c r="A14" s="28" t="s">
        <v>87</v>
      </c>
      <c r="B14" s="29" t="s">
        <v>50</v>
      </c>
      <c r="C14" s="30" t="s">
        <v>88</v>
      </c>
      <c r="D14" s="30" t="s">
        <v>52</v>
      </c>
    </row>
    <row r="15" spans="1:4" ht="54" customHeight="1" x14ac:dyDescent="0.2">
      <c r="A15" s="28" t="s">
        <v>89</v>
      </c>
      <c r="B15" s="29" t="s">
        <v>50</v>
      </c>
      <c r="C15" s="30" t="s">
        <v>90</v>
      </c>
      <c r="D15" s="30" t="s">
        <v>91</v>
      </c>
    </row>
    <row r="16" spans="1:4" ht="54" customHeight="1" x14ac:dyDescent="0.2">
      <c r="A16" s="28" t="s">
        <v>92</v>
      </c>
      <c r="B16" s="29" t="s">
        <v>50</v>
      </c>
      <c r="C16" s="30" t="s">
        <v>93</v>
      </c>
      <c r="D16" s="30" t="s">
        <v>94</v>
      </c>
    </row>
    <row r="17" spans="1:4" ht="54" customHeight="1" x14ac:dyDescent="0.2">
      <c r="A17" s="28" t="s">
        <v>95</v>
      </c>
      <c r="B17" s="29" t="s">
        <v>50</v>
      </c>
      <c r="C17" s="30" t="s">
        <v>96</v>
      </c>
      <c r="D17" s="30" t="s">
        <v>97</v>
      </c>
    </row>
    <row r="18" spans="1:4" ht="54" customHeight="1" x14ac:dyDescent="0.2">
      <c r="A18" s="28" t="s">
        <v>98</v>
      </c>
      <c r="B18" s="29" t="s">
        <v>50</v>
      </c>
      <c r="C18" s="30" t="s">
        <v>99</v>
      </c>
      <c r="D18" s="30" t="s">
        <v>100</v>
      </c>
    </row>
    <row r="19" spans="1:4" ht="54" customHeight="1" x14ac:dyDescent="0.2">
      <c r="A19" s="28" t="s">
        <v>101</v>
      </c>
      <c r="B19" s="29" t="s">
        <v>102</v>
      </c>
      <c r="C19" s="30" t="s">
        <v>103</v>
      </c>
      <c r="D19" s="30" t="s">
        <v>104</v>
      </c>
    </row>
    <row r="20" spans="1:4" ht="54" customHeight="1" x14ac:dyDescent="0.2">
      <c r="A20" s="28" t="s">
        <v>105</v>
      </c>
      <c r="B20" s="29" t="s">
        <v>102</v>
      </c>
      <c r="C20" s="30" t="s">
        <v>106</v>
      </c>
      <c r="D20" s="30" t="s">
        <v>107</v>
      </c>
    </row>
    <row r="21" spans="1:4" ht="54" customHeight="1" x14ac:dyDescent="0.2">
      <c r="A21" s="28" t="s">
        <v>108</v>
      </c>
      <c r="B21" s="29" t="s">
        <v>102</v>
      </c>
      <c r="C21" s="30" t="s">
        <v>109</v>
      </c>
      <c r="D21" s="30" t="s">
        <v>110</v>
      </c>
    </row>
    <row r="22" spans="1:4" ht="54" customHeight="1" x14ac:dyDescent="0.2">
      <c r="A22" s="28" t="s">
        <v>111</v>
      </c>
      <c r="B22" s="29" t="s">
        <v>102</v>
      </c>
      <c r="C22" s="30" t="s">
        <v>112</v>
      </c>
      <c r="D22" s="30" t="s">
        <v>113</v>
      </c>
    </row>
    <row r="23" spans="1:4" ht="54" customHeight="1" x14ac:dyDescent="0.2">
      <c r="A23" s="28" t="s">
        <v>114</v>
      </c>
      <c r="B23" s="29" t="s">
        <v>102</v>
      </c>
      <c r="C23" s="30" t="s">
        <v>115</v>
      </c>
      <c r="D23" s="30" t="s">
        <v>116</v>
      </c>
    </row>
    <row r="24" spans="1:4" ht="54" customHeight="1" x14ac:dyDescent="0.2">
      <c r="A24" s="28" t="s">
        <v>117</v>
      </c>
      <c r="B24" s="29" t="s">
        <v>56</v>
      </c>
      <c r="C24" s="30" t="s">
        <v>118</v>
      </c>
      <c r="D24" s="30" t="s">
        <v>119</v>
      </c>
    </row>
    <row r="25" spans="1:4" ht="54" customHeight="1" x14ac:dyDescent="0.2">
      <c r="A25" s="28" t="s">
        <v>120</v>
      </c>
      <c r="B25" s="29" t="s">
        <v>56</v>
      </c>
      <c r="C25" s="30" t="s">
        <v>178</v>
      </c>
      <c r="D25" s="30" t="s">
        <v>121</v>
      </c>
    </row>
    <row r="26" spans="1:4" ht="54" customHeight="1" x14ac:dyDescent="0.2">
      <c r="A26" s="28" t="s">
        <v>122</v>
      </c>
      <c r="B26" s="29" t="s">
        <v>56</v>
      </c>
      <c r="C26" s="30" t="s">
        <v>123</v>
      </c>
      <c r="D26" s="30" t="s">
        <v>124</v>
      </c>
    </row>
    <row r="27" spans="1:4" ht="54" customHeight="1" x14ac:dyDescent="0.2">
      <c r="A27" s="28" t="s">
        <v>125</v>
      </c>
      <c r="B27" s="29" t="s">
        <v>56</v>
      </c>
      <c r="C27" s="30" t="s">
        <v>126</v>
      </c>
      <c r="D27" s="30" t="s">
        <v>127</v>
      </c>
    </row>
    <row r="28" spans="1:4" ht="54" customHeight="1" x14ac:dyDescent="0.2">
      <c r="A28" s="28" t="s">
        <v>128</v>
      </c>
      <c r="B28" s="29" t="s">
        <v>56</v>
      </c>
      <c r="C28" s="30" t="s">
        <v>129</v>
      </c>
      <c r="D28" s="30" t="s">
        <v>130</v>
      </c>
    </row>
    <row r="29" spans="1:4" ht="54" customHeight="1" x14ac:dyDescent="0.2">
      <c r="A29" s="28" t="s">
        <v>131</v>
      </c>
      <c r="B29" s="29" t="s">
        <v>132</v>
      </c>
      <c r="C29" s="30" t="s">
        <v>133</v>
      </c>
      <c r="D29" s="30" t="s">
        <v>134</v>
      </c>
    </row>
    <row r="30" spans="1:4" ht="54" customHeight="1" x14ac:dyDescent="0.2">
      <c r="A30" s="28" t="s">
        <v>135</v>
      </c>
      <c r="B30" s="29" t="s">
        <v>132</v>
      </c>
      <c r="C30" s="30" t="s">
        <v>136</v>
      </c>
      <c r="D30" s="30" t="s">
        <v>137</v>
      </c>
    </row>
    <row r="31" spans="1:4" ht="54" customHeight="1" x14ac:dyDescent="0.2">
      <c r="A31" s="28" t="s">
        <v>138</v>
      </c>
      <c r="B31" s="29" t="s">
        <v>132</v>
      </c>
      <c r="C31" s="30" t="s">
        <v>139</v>
      </c>
      <c r="D31" s="30" t="s">
        <v>140</v>
      </c>
    </row>
    <row r="32" spans="1:4" ht="23.25" customHeight="1" x14ac:dyDescent="0.2"/>
  </sheetData>
  <mergeCells count="3">
    <mergeCell ref="A1:D1"/>
    <mergeCell ref="A2:D2"/>
    <mergeCell ref="A3:D3"/>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9"/>
  <sheetViews>
    <sheetView showGridLines="0" zoomScaleNormal="100" workbookViewId="0">
      <selection activeCell="Y20" sqref="Y20"/>
    </sheetView>
  </sheetViews>
  <sheetFormatPr baseColWidth="10" defaultColWidth="8.6640625" defaultRowHeight="19" x14ac:dyDescent="0.25"/>
  <cols>
    <col min="1" max="1" width="27.1640625" style="1" customWidth="1"/>
    <col min="2" max="2" width="16" style="1" customWidth="1"/>
    <col min="3" max="3" width="20.83203125" style="1" customWidth="1"/>
    <col min="4" max="4" width="4" style="1" customWidth="1"/>
    <col min="5" max="6" width="8.6640625" style="1"/>
    <col min="7" max="7" width="30.83203125" style="1" customWidth="1"/>
    <col min="8" max="8" width="16" style="1" customWidth="1"/>
    <col min="9" max="16384" width="8.6640625" style="1"/>
  </cols>
  <sheetData>
    <row r="1" spans="1:8" ht="26" customHeight="1" x14ac:dyDescent="0.3">
      <c r="A1" s="47" t="s">
        <v>141</v>
      </c>
      <c r="B1" s="47"/>
      <c r="C1" s="47"/>
    </row>
    <row r="2" spans="1:8" ht="19" customHeight="1" x14ac:dyDescent="0.25">
      <c r="A2" s="51" t="s">
        <v>31</v>
      </c>
      <c r="B2" s="52">
        <f>'Risk Register'!F2</f>
        <v>0</v>
      </c>
    </row>
    <row r="3" spans="1:8" ht="19" customHeight="1" x14ac:dyDescent="0.25">
      <c r="A3" s="51" t="s">
        <v>169</v>
      </c>
      <c r="B3" s="53">
        <f>'Risk Register'!B2</f>
        <v>0</v>
      </c>
    </row>
    <row r="4" spans="1:8" ht="19" customHeight="1" x14ac:dyDescent="0.25">
      <c r="A4" s="82" t="s">
        <v>181</v>
      </c>
      <c r="B4" s="82"/>
      <c r="D4" s="11"/>
      <c r="E4" s="11"/>
      <c r="G4" s="15" t="s">
        <v>182</v>
      </c>
      <c r="H4" s="15"/>
    </row>
    <row r="5" spans="1:8" ht="35" customHeight="1" x14ac:dyDescent="0.25">
      <c r="A5" s="54" t="s">
        <v>142</v>
      </c>
      <c r="B5" s="55">
        <f>COUNTIF('Risk Register'!$H$7:$H$46,"Critical")</f>
        <v>0</v>
      </c>
      <c r="G5" s="17" t="s">
        <v>45</v>
      </c>
      <c r="H5" s="8" t="str">
        <f>IFERROR(ROUND(AVERAGEIF('Risk Register'!$B$7:$B$46,G5,'Risk Register'!$G$7:$G$46),1),"")</f>
        <v/>
      </c>
    </row>
    <row r="6" spans="1:8" ht="40" customHeight="1" x14ac:dyDescent="0.25">
      <c r="A6" s="56" t="s">
        <v>143</v>
      </c>
      <c r="B6" s="57">
        <f>COUNTIF('Risk Register'!$H$7:$H$46,"High")</f>
        <v>0</v>
      </c>
      <c r="G6" s="20" t="s">
        <v>69</v>
      </c>
      <c r="H6" s="2" t="str">
        <f>IFERROR(ROUND(AVERAGEIF('Risk Register'!$B$7:$B$46,G6,'Risk Register'!$G$7:$G$46),1),"")</f>
        <v/>
      </c>
    </row>
    <row r="7" spans="1:8" ht="35" customHeight="1" x14ac:dyDescent="0.25">
      <c r="A7" s="75" t="s">
        <v>144</v>
      </c>
      <c r="B7" s="58">
        <f>COUNTIF('Risk Register'!$H$7:$H$46,"Moderate")</f>
        <v>0</v>
      </c>
      <c r="G7" s="20" t="s">
        <v>50</v>
      </c>
      <c r="H7" s="2" t="str">
        <f>IFERROR(ROUND(AVERAGEIF('Risk Register'!$B$7:$B$46,G7,'Risk Register'!$G$7:$G$46),1),"")</f>
        <v/>
      </c>
    </row>
    <row r="8" spans="1:8" ht="35" customHeight="1" x14ac:dyDescent="0.25">
      <c r="A8" s="59" t="s">
        <v>145</v>
      </c>
      <c r="B8" s="60">
        <f>COUNTIF('Risk Register'!$H$7:$H$46,"Low")</f>
        <v>0</v>
      </c>
      <c r="G8" s="20" t="s">
        <v>102</v>
      </c>
      <c r="H8" s="2" t="str">
        <f>IFERROR(ROUND(AVERAGEIF('Risk Register'!$B$7:$B$46,G8,'Risk Register'!$G$7:$G$46),1),"")</f>
        <v/>
      </c>
    </row>
    <row r="9" spans="1:8" ht="35" customHeight="1" x14ac:dyDescent="0.25">
      <c r="A9" s="61" t="s">
        <v>146</v>
      </c>
      <c r="B9" s="29">
        <f>COUNT('Risk Register'!$G$7:$G$46)</f>
        <v>0</v>
      </c>
      <c r="G9" s="20" t="s">
        <v>56</v>
      </c>
      <c r="H9" s="2" t="str">
        <f>IFERROR(ROUND(AVERAGEIF('Risk Register'!$B$7:$B$46,G9,'Risk Register'!$G$7:$G$46),1),"")</f>
        <v/>
      </c>
    </row>
    <row r="10" spans="1:8" ht="35" customHeight="1" x14ac:dyDescent="0.25">
      <c r="A10" s="62" t="s">
        <v>147</v>
      </c>
      <c r="B10" s="63">
        <f>COUNTIFS('Risk Register'!$H$7:$H$46,"High",'Risk Register'!$L$7:$L$46,"&lt;&gt;Addressed")+COUNTIFS('Risk Register'!$H$7:$H$46,"Critical",'Risk Register'!$L$7:$L$46,"&lt;&gt;Addressed")</f>
        <v>0</v>
      </c>
      <c r="G10" s="20" t="s">
        <v>132</v>
      </c>
      <c r="H10" s="2" t="str">
        <f>IFERROR(ROUND(AVERAGEIF('Risk Register'!$B$7:$B$46,G10,'Risk Register'!$G$7:$G$46),1),"")</f>
        <v/>
      </c>
    </row>
    <row r="11" spans="1:8" ht="15" customHeight="1" x14ac:dyDescent="0.25">
      <c r="A11" s="61" t="s">
        <v>148</v>
      </c>
      <c r="B11" s="29" t="str">
        <f>IFERROR(ROUND(AVERAGE('Risk Register'!$G$7:$G$46),1),"")</f>
        <v/>
      </c>
    </row>
    <row r="12" spans="1:8" ht="21" customHeight="1" x14ac:dyDescent="0.25">
      <c r="A12" s="82" t="s">
        <v>180</v>
      </c>
      <c r="B12" s="82"/>
    </row>
    <row r="13" spans="1:8" ht="15" customHeight="1" x14ac:dyDescent="0.25">
      <c r="A13" s="64" t="s">
        <v>175</v>
      </c>
      <c r="B13" s="55">
        <f>COUNTIF('Risk Register'!$L$7:$L$46,"Not started")</f>
        <v>0</v>
      </c>
    </row>
    <row r="14" spans="1:8" ht="15" customHeight="1" x14ac:dyDescent="0.25">
      <c r="A14" s="65" t="s">
        <v>176</v>
      </c>
      <c r="B14" s="58">
        <f>COUNTIF('Risk Register'!$L$7:$L$46,"In progress")</f>
        <v>0</v>
      </c>
    </row>
    <row r="15" spans="1:8" ht="15" customHeight="1" x14ac:dyDescent="0.25">
      <c r="A15" s="66" t="s">
        <v>149</v>
      </c>
      <c r="B15" s="60">
        <f>COUNTIF('Risk Register'!$L$7:$L$46,"Addressed")</f>
        <v>0</v>
      </c>
    </row>
    <row r="16" spans="1:8" ht="15" customHeight="1" x14ac:dyDescent="0.25">
      <c r="A16" s="67" t="s">
        <v>54</v>
      </c>
      <c r="B16" s="68">
        <f>COUNTIF('Risk Register'!$L$7:$L$46,"Monitoring")</f>
        <v>0</v>
      </c>
    </row>
    <row r="17" spans="1:3" ht="15" customHeight="1" x14ac:dyDescent="0.25">
      <c r="A17" s="80" t="s">
        <v>183</v>
      </c>
      <c r="B17" s="79"/>
      <c r="C17" s="79"/>
    </row>
    <row r="18" spans="1:3" ht="15" customHeight="1" x14ac:dyDescent="0.25">
      <c r="A18" s="79"/>
      <c r="B18" s="79"/>
      <c r="C18" s="79"/>
    </row>
    <row r="19" spans="1:3" ht="48.75" customHeight="1" x14ac:dyDescent="0.25">
      <c r="A19" s="79"/>
      <c r="B19" s="79"/>
      <c r="C19" s="79"/>
    </row>
  </sheetData>
  <mergeCells count="3">
    <mergeCell ref="A1:C1"/>
    <mergeCell ref="D4:E4"/>
    <mergeCell ref="G4:H4"/>
  </mergeCells>
  <pageMargins left="0.4" right="0.4" top="0.5" bottom="0.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showGridLines="0" zoomScaleNormal="100" workbookViewId="0">
      <selection activeCell="AD12" sqref="AD12"/>
    </sheetView>
  </sheetViews>
  <sheetFormatPr baseColWidth="10" defaultColWidth="8.6640625" defaultRowHeight="19" x14ac:dyDescent="0.25"/>
  <cols>
    <col min="1" max="11" width="12" style="1" customWidth="1"/>
    <col min="12" max="16384" width="8.6640625" style="1"/>
  </cols>
  <sheetData>
    <row r="1" spans="1:11" ht="22" customHeight="1" x14ac:dyDescent="0.3">
      <c r="A1" s="47" t="s">
        <v>150</v>
      </c>
      <c r="B1" s="47"/>
      <c r="C1" s="47"/>
      <c r="D1" s="47"/>
      <c r="E1" s="47"/>
      <c r="F1" s="47"/>
      <c r="G1" s="47"/>
      <c r="H1" s="47"/>
      <c r="I1" s="47"/>
      <c r="J1" s="47"/>
      <c r="K1" s="47"/>
    </row>
    <row r="2" spans="1:11" ht="15" customHeight="1" x14ac:dyDescent="0.25">
      <c r="A2" s="10" t="s">
        <v>151</v>
      </c>
      <c r="B2" s="10"/>
      <c r="C2" s="10"/>
      <c r="D2" s="10"/>
      <c r="E2" s="10"/>
      <c r="F2" s="10"/>
      <c r="G2" s="10"/>
      <c r="H2" s="10"/>
      <c r="I2" s="10"/>
      <c r="J2" s="10"/>
      <c r="K2" s="10"/>
    </row>
    <row r="3" spans="1:11" ht="18" customHeight="1" x14ac:dyDescent="0.25">
      <c r="A3" s="15" t="s">
        <v>152</v>
      </c>
      <c r="B3" s="15"/>
      <c r="C3" s="15"/>
      <c r="D3" s="15"/>
      <c r="E3" s="15"/>
      <c r="F3" s="15"/>
      <c r="G3" s="15"/>
      <c r="H3" s="15"/>
      <c r="I3" s="15"/>
      <c r="J3" s="15"/>
      <c r="K3" s="15"/>
    </row>
    <row r="4" spans="1:11" ht="41" customHeight="1" x14ac:dyDescent="0.25">
      <c r="A4" s="9" t="s">
        <v>153</v>
      </c>
      <c r="B4" s="9" t="s">
        <v>154</v>
      </c>
      <c r="C4" s="9" t="s">
        <v>155</v>
      </c>
      <c r="D4" s="9" t="s">
        <v>156</v>
      </c>
      <c r="E4" s="9" t="s">
        <v>157</v>
      </c>
      <c r="F4" s="9" t="s">
        <v>158</v>
      </c>
      <c r="G4" s="9" t="s">
        <v>185</v>
      </c>
      <c r="H4" s="9" t="s">
        <v>186</v>
      </c>
      <c r="I4" s="9" t="s">
        <v>159</v>
      </c>
      <c r="J4" s="9" t="s">
        <v>160</v>
      </c>
      <c r="K4" s="9" t="s">
        <v>43</v>
      </c>
    </row>
    <row r="5" spans="1:11" s="49" customFormat="1" ht="15" customHeight="1" x14ac:dyDescent="0.2">
      <c r="A5" s="69">
        <f>'Risk Register'!F2</f>
        <v>0</v>
      </c>
      <c r="B5" s="32" t="str">
        <f>'Summary Dashboard'!B11</f>
        <v/>
      </c>
      <c r="C5" s="32">
        <f>'Summary Dashboard'!B5</f>
        <v>0</v>
      </c>
      <c r="D5" s="32">
        <f>'Summary Dashboard'!B6</f>
        <v>0</v>
      </c>
      <c r="E5" s="32">
        <f>'Summary Dashboard'!B7</f>
        <v>0</v>
      </c>
      <c r="F5" s="32">
        <f>'Summary Dashboard'!B8</f>
        <v>0</v>
      </c>
      <c r="G5" s="32">
        <f>'Summary Dashboard'!B13</f>
        <v>0</v>
      </c>
      <c r="H5" s="32">
        <f>'Summary Dashboard'!B14</f>
        <v>0</v>
      </c>
      <c r="I5" s="32">
        <f>'Summary Dashboard'!B15</f>
        <v>0</v>
      </c>
      <c r="J5" s="32">
        <f>'Summary Dashboard'!B16</f>
        <v>0</v>
      </c>
      <c r="K5" s="70"/>
    </row>
    <row r="6" spans="1:11" ht="19" customHeight="1" x14ac:dyDescent="0.25">
      <c r="A6" s="15" t="s">
        <v>187</v>
      </c>
      <c r="B6" s="15"/>
      <c r="C6" s="15"/>
      <c r="D6" s="15"/>
      <c r="E6" s="15"/>
      <c r="F6" s="15"/>
      <c r="G6" s="15"/>
      <c r="H6" s="15"/>
      <c r="I6" s="15"/>
      <c r="J6" s="15"/>
      <c r="K6" s="15"/>
    </row>
    <row r="7" spans="1:11" ht="15" customHeight="1" x14ac:dyDescent="0.25">
      <c r="A7" s="50" t="s">
        <v>184</v>
      </c>
      <c r="B7" s="50"/>
      <c r="C7" s="50"/>
      <c r="D7" s="50"/>
      <c r="E7" s="50"/>
      <c r="F7" s="50"/>
      <c r="G7" s="50"/>
      <c r="H7" s="50"/>
      <c r="I7" s="50"/>
      <c r="J7" s="50"/>
      <c r="K7" s="50"/>
    </row>
    <row r="8" spans="1:11" ht="15" customHeight="1" x14ac:dyDescent="0.25">
      <c r="A8" s="50"/>
      <c r="B8" s="50"/>
      <c r="C8" s="50"/>
      <c r="D8" s="50"/>
      <c r="E8" s="50"/>
      <c r="F8" s="50"/>
      <c r="G8" s="50"/>
      <c r="H8" s="50"/>
      <c r="I8" s="50"/>
      <c r="J8" s="50"/>
      <c r="K8" s="50"/>
    </row>
    <row r="9" spans="1:11" ht="15" customHeight="1" x14ac:dyDescent="0.25">
      <c r="A9" s="50"/>
      <c r="B9" s="50"/>
      <c r="C9" s="50"/>
      <c r="D9" s="50"/>
      <c r="E9" s="50"/>
      <c r="F9" s="50"/>
      <c r="G9" s="50"/>
      <c r="H9" s="50"/>
      <c r="I9" s="50"/>
      <c r="J9" s="50"/>
      <c r="K9" s="50"/>
    </row>
    <row r="10" spans="1:11" ht="39" customHeight="1" x14ac:dyDescent="0.25">
      <c r="A10" s="50"/>
      <c r="B10" s="50"/>
      <c r="C10" s="50"/>
      <c r="D10" s="50"/>
      <c r="E10" s="50"/>
      <c r="F10" s="50"/>
      <c r="G10" s="50"/>
      <c r="H10" s="50"/>
      <c r="I10" s="50"/>
      <c r="J10" s="50"/>
      <c r="K10" s="50"/>
    </row>
    <row r="11" spans="1:11" ht="22" customHeight="1" x14ac:dyDescent="0.25">
      <c r="A11" s="15" t="s">
        <v>161</v>
      </c>
      <c r="B11" s="15"/>
      <c r="C11" s="15"/>
      <c r="D11" s="15"/>
      <c r="E11" s="15"/>
      <c r="F11" s="15"/>
      <c r="G11" s="15"/>
      <c r="H11" s="15"/>
      <c r="I11" s="15"/>
      <c r="J11" s="15"/>
      <c r="K11" s="15"/>
    </row>
    <row r="12" spans="1:11" ht="63" customHeight="1" x14ac:dyDescent="0.25">
      <c r="A12" s="72" t="s">
        <v>153</v>
      </c>
      <c r="B12" s="72" t="s">
        <v>154</v>
      </c>
      <c r="C12" s="72" t="s">
        <v>155</v>
      </c>
      <c r="D12" s="72" t="s">
        <v>156</v>
      </c>
      <c r="E12" s="72" t="s">
        <v>157</v>
      </c>
      <c r="F12" s="72" t="s">
        <v>158</v>
      </c>
      <c r="G12" s="72" t="s">
        <v>185</v>
      </c>
      <c r="H12" s="72" t="s">
        <v>186</v>
      </c>
      <c r="I12" s="72" t="s">
        <v>159</v>
      </c>
      <c r="J12" s="72" t="s">
        <v>160</v>
      </c>
      <c r="K12" s="72" t="s">
        <v>43</v>
      </c>
    </row>
    <row r="13" spans="1:11" ht="15" customHeight="1" x14ac:dyDescent="0.25">
      <c r="A13" s="71"/>
      <c r="B13" s="28"/>
      <c r="C13" s="28"/>
      <c r="D13" s="28"/>
      <c r="E13" s="28"/>
      <c r="F13" s="28"/>
      <c r="G13" s="28"/>
      <c r="H13" s="28"/>
      <c r="I13" s="28"/>
      <c r="J13" s="28"/>
      <c r="K13" s="28"/>
    </row>
    <row r="14" spans="1:11" ht="15" customHeight="1" x14ac:dyDescent="0.25">
      <c r="A14" s="71"/>
      <c r="B14" s="28"/>
      <c r="C14" s="28"/>
      <c r="D14" s="28"/>
      <c r="E14" s="28"/>
      <c r="F14" s="28"/>
      <c r="G14" s="28"/>
      <c r="H14" s="28"/>
      <c r="I14" s="28"/>
      <c r="J14" s="28"/>
      <c r="K14" s="28"/>
    </row>
    <row r="15" spans="1:11" ht="15" customHeight="1" x14ac:dyDescent="0.25">
      <c r="A15" s="71"/>
      <c r="B15" s="28"/>
      <c r="C15" s="28"/>
      <c r="D15" s="28"/>
      <c r="E15" s="28"/>
      <c r="F15" s="28"/>
      <c r="G15" s="28"/>
      <c r="H15" s="28"/>
      <c r="I15" s="28"/>
      <c r="J15" s="28"/>
      <c r="K15" s="28"/>
    </row>
    <row r="16" spans="1:11" ht="15" customHeight="1" x14ac:dyDescent="0.25">
      <c r="A16" s="71"/>
      <c r="B16" s="28"/>
      <c r="C16" s="28"/>
      <c r="D16" s="28"/>
      <c r="E16" s="28"/>
      <c r="F16" s="28"/>
      <c r="G16" s="28"/>
      <c r="H16" s="28"/>
      <c r="I16" s="28"/>
      <c r="J16" s="28"/>
      <c r="K16" s="28"/>
    </row>
    <row r="17" spans="1:11" ht="15" customHeight="1" x14ac:dyDescent="0.25">
      <c r="A17" s="71"/>
      <c r="B17" s="28"/>
      <c r="C17" s="28"/>
      <c r="D17" s="28"/>
      <c r="E17" s="28"/>
      <c r="F17" s="28"/>
      <c r="G17" s="28"/>
      <c r="H17" s="28"/>
      <c r="I17" s="28"/>
      <c r="J17" s="28"/>
      <c r="K17" s="28"/>
    </row>
    <row r="18" spans="1:11" ht="15" customHeight="1" x14ac:dyDescent="0.25">
      <c r="A18" s="71"/>
      <c r="B18" s="28"/>
      <c r="C18" s="28"/>
      <c r="D18" s="28"/>
      <c r="E18" s="28"/>
      <c r="F18" s="28"/>
      <c r="G18" s="28"/>
      <c r="H18" s="28"/>
      <c r="I18" s="28"/>
      <c r="J18" s="28"/>
      <c r="K18" s="28"/>
    </row>
    <row r="19" spans="1:11" ht="15" customHeight="1" x14ac:dyDescent="0.25">
      <c r="A19" s="71"/>
      <c r="B19" s="28"/>
      <c r="C19" s="28"/>
      <c r="D19" s="28"/>
      <c r="E19" s="28"/>
      <c r="F19" s="28"/>
      <c r="G19" s="28"/>
      <c r="H19" s="28"/>
      <c r="I19" s="28"/>
      <c r="J19" s="28"/>
      <c r="K19" s="28"/>
    </row>
    <row r="20" spans="1:11" ht="15" customHeight="1" x14ac:dyDescent="0.25">
      <c r="A20" s="71"/>
      <c r="B20" s="28"/>
      <c r="C20" s="28"/>
      <c r="D20" s="28"/>
      <c r="E20" s="28"/>
      <c r="F20" s="28"/>
      <c r="G20" s="28"/>
      <c r="H20" s="28"/>
      <c r="I20" s="28"/>
      <c r="J20" s="28"/>
      <c r="K20" s="28"/>
    </row>
    <row r="21" spans="1:11" ht="15" customHeight="1" x14ac:dyDescent="0.25">
      <c r="A21" s="71"/>
      <c r="B21" s="28"/>
      <c r="C21" s="28"/>
      <c r="D21" s="28"/>
      <c r="E21" s="28"/>
      <c r="F21" s="28"/>
      <c r="G21" s="28"/>
      <c r="H21" s="28"/>
      <c r="I21" s="28"/>
      <c r="J21" s="28"/>
      <c r="K21" s="28"/>
    </row>
    <row r="22" spans="1:11" ht="15" customHeight="1" x14ac:dyDescent="0.25">
      <c r="A22" s="71"/>
      <c r="B22" s="28"/>
      <c r="C22" s="28"/>
      <c r="D22" s="28"/>
      <c r="E22" s="28"/>
      <c r="F22" s="28"/>
      <c r="G22" s="28"/>
      <c r="H22" s="28"/>
      <c r="I22" s="28"/>
      <c r="J22" s="28"/>
      <c r="K22" s="28"/>
    </row>
    <row r="23" spans="1:11" ht="15" customHeight="1" x14ac:dyDescent="0.25">
      <c r="A23" s="71"/>
      <c r="B23" s="28"/>
      <c r="C23" s="28"/>
      <c r="D23" s="28"/>
      <c r="E23" s="28"/>
      <c r="F23" s="28"/>
      <c r="G23" s="28"/>
      <c r="H23" s="28"/>
      <c r="I23" s="28"/>
      <c r="J23" s="28"/>
      <c r="K23" s="28"/>
    </row>
    <row r="24" spans="1:11" ht="15" customHeight="1" x14ac:dyDescent="0.25">
      <c r="A24" s="71"/>
      <c r="B24" s="28"/>
      <c r="C24" s="28"/>
      <c r="D24" s="28"/>
      <c r="E24" s="28"/>
      <c r="F24" s="28"/>
      <c r="G24" s="28"/>
      <c r="H24" s="28"/>
      <c r="I24" s="28"/>
      <c r="J24" s="28"/>
      <c r="K24" s="28"/>
    </row>
    <row r="25" spans="1:11" ht="15" customHeight="1" x14ac:dyDescent="0.25">
      <c r="A25" s="71"/>
      <c r="B25" s="28"/>
      <c r="C25" s="28"/>
      <c r="D25" s="28"/>
      <c r="E25" s="28"/>
      <c r="F25" s="28"/>
      <c r="G25" s="28"/>
      <c r="H25" s="28"/>
      <c r="I25" s="28"/>
      <c r="J25" s="28"/>
      <c r="K25" s="28"/>
    </row>
    <row r="26" spans="1:11" ht="15" customHeight="1" x14ac:dyDescent="0.25">
      <c r="A26" s="71"/>
      <c r="B26" s="28"/>
      <c r="C26" s="28"/>
      <c r="D26" s="28"/>
      <c r="E26" s="28"/>
      <c r="F26" s="28"/>
      <c r="G26" s="28"/>
      <c r="H26" s="28"/>
      <c r="I26" s="28"/>
      <c r="J26" s="28"/>
      <c r="K26" s="28"/>
    </row>
    <row r="27" spans="1:11" ht="15" customHeight="1" x14ac:dyDescent="0.25">
      <c r="A27" s="71"/>
      <c r="B27" s="28"/>
      <c r="C27" s="28"/>
      <c r="D27" s="28"/>
      <c r="E27" s="28"/>
      <c r="F27" s="28"/>
      <c r="G27" s="28"/>
      <c r="H27" s="28"/>
      <c r="I27" s="28"/>
      <c r="J27" s="28"/>
      <c r="K27" s="28"/>
    </row>
    <row r="28" spans="1:11" ht="15" customHeight="1" x14ac:dyDescent="0.25">
      <c r="A28" s="71"/>
      <c r="B28" s="28"/>
      <c r="C28" s="28"/>
      <c r="D28" s="28"/>
      <c r="E28" s="28"/>
      <c r="F28" s="28"/>
      <c r="G28" s="28"/>
      <c r="H28" s="28"/>
      <c r="I28" s="28"/>
      <c r="J28" s="28"/>
      <c r="K28" s="28"/>
    </row>
    <row r="29" spans="1:11" ht="15" customHeight="1" x14ac:dyDescent="0.25">
      <c r="A29" s="71"/>
      <c r="B29" s="28"/>
      <c r="C29" s="28"/>
      <c r="D29" s="28"/>
      <c r="E29" s="28"/>
      <c r="F29" s="28"/>
      <c r="G29" s="28"/>
      <c r="H29" s="28"/>
      <c r="I29" s="28"/>
      <c r="J29" s="28"/>
      <c r="K29" s="28"/>
    </row>
    <row r="30" spans="1:11" ht="15" customHeight="1" x14ac:dyDescent="0.25">
      <c r="A30" s="71"/>
      <c r="B30" s="28"/>
      <c r="C30" s="28"/>
      <c r="D30" s="28"/>
      <c r="E30" s="28"/>
      <c r="F30" s="28"/>
      <c r="G30" s="28"/>
      <c r="H30" s="28"/>
      <c r="I30" s="28"/>
      <c r="J30" s="28"/>
      <c r="K30" s="28"/>
    </row>
    <row r="31" spans="1:11" ht="15" customHeight="1" x14ac:dyDescent="0.25">
      <c r="A31" s="71"/>
      <c r="B31" s="28"/>
      <c r="C31" s="28"/>
      <c r="D31" s="28"/>
      <c r="E31" s="28"/>
      <c r="F31" s="28"/>
      <c r="G31" s="28"/>
      <c r="H31" s="28"/>
      <c r="I31" s="28"/>
      <c r="J31" s="28"/>
      <c r="K31" s="28"/>
    </row>
    <row r="32" spans="1:11" ht="15" customHeight="1" x14ac:dyDescent="0.25">
      <c r="A32" s="71"/>
      <c r="B32" s="28"/>
      <c r="C32" s="28"/>
      <c r="D32" s="28"/>
      <c r="E32" s="28"/>
      <c r="F32" s="28"/>
      <c r="G32" s="28"/>
      <c r="H32" s="28"/>
      <c r="I32" s="28"/>
      <c r="J32" s="28"/>
      <c r="K32" s="28"/>
    </row>
  </sheetData>
  <mergeCells count="6">
    <mergeCell ref="A11:K11"/>
    <mergeCell ref="A1:K1"/>
    <mergeCell ref="A2:K2"/>
    <mergeCell ref="A3:K3"/>
    <mergeCell ref="A6:K6"/>
    <mergeCell ref="A7:K10"/>
  </mergeCells>
  <pageMargins left="0.4" right="0.4" top="0.5" bottom="0.5" header="0.511811023622047" footer="0.511811023622047"/>
  <pageSetup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Risk Register</vt:lpstr>
      <vt:lpstr>Risk Indicator Library</vt:lpstr>
      <vt:lpstr>Summary Dashboard</vt:lpstr>
      <vt:lpstr>Assessment History</vt:lpstr>
      <vt:lpstr>'Risk Register'!Print_Titles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NPI</dc:creator>
  <cp:keywords/>
  <dc:description/>
  <cp:lastModifiedBy>Alan Hughes</cp:lastModifiedBy>
  <cp:revision>2</cp:revision>
  <dcterms:created xsi:type="dcterms:W3CDTF">2026-07-31T15:52:59Z</dcterms:created>
  <dcterms:modified xsi:type="dcterms:W3CDTF">2026-09-29T16:20:36Z</dcterms:modified>
  <cp:category/>
  <dc:language>en-US</dc:language>
</cp:coreProperties>
</file>